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0543793-4FEB-46BF-847A-D2ED4CB23C6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7" l="1"/>
  <c r="D43" i="7"/>
  <c r="C67" i="7" l="1"/>
  <c r="C12" i="7"/>
  <c r="C8" i="7"/>
  <c r="C14" i="7"/>
  <c r="C41" i="7"/>
  <c r="C42" i="7"/>
  <c r="D23" i="7"/>
  <c r="E23" i="7"/>
  <c r="F23" i="7"/>
  <c r="G23" i="7"/>
  <c r="C23" i="7"/>
  <c r="C17" i="7"/>
  <c r="C6" i="7"/>
  <c r="C7" i="7"/>
  <c r="C9" i="7"/>
  <c r="C10" i="7"/>
  <c r="D17" i="7" l="1"/>
  <c r="D67" i="7"/>
  <c r="D66" i="7" s="1"/>
  <c r="C72" i="7"/>
  <c r="C71" i="7" s="1"/>
  <c r="D72" i="7"/>
  <c r="D71" i="7" s="1"/>
  <c r="C66" i="7"/>
  <c r="C62" i="7"/>
  <c r="D62" i="7"/>
  <c r="C55" i="7"/>
  <c r="D55" i="7"/>
  <c r="C50" i="7"/>
  <c r="D50" i="7"/>
  <c r="D42" i="7"/>
  <c r="C39" i="7"/>
  <c r="D39" i="7"/>
  <c r="C34" i="7"/>
  <c r="D34" i="7"/>
  <c r="C29" i="7"/>
  <c r="C22" i="7" s="1"/>
  <c r="D29" i="7"/>
  <c r="C19" i="7"/>
  <c r="C16" i="7" s="1"/>
  <c r="D19" i="7"/>
  <c r="D12" i="7"/>
  <c r="D5" i="7" s="1"/>
  <c r="D6" i="7"/>
  <c r="D16" i="7" l="1"/>
  <c r="D22" i="7"/>
  <c r="C54" i="7"/>
  <c r="D54" i="7"/>
  <c r="C33" i="7"/>
  <c r="D33" i="7"/>
  <c r="D4" i="7"/>
  <c r="C5" i="7"/>
  <c r="C4" i="7" s="1"/>
  <c r="D21" i="7" l="1"/>
  <c r="D3" i="7" s="1"/>
  <c r="C21" i="7"/>
  <c r="C3" i="7" s="1"/>
  <c r="F5" i="7" l="1"/>
  <c r="G5" i="7"/>
  <c r="E5" i="7"/>
  <c r="E4" i="7" s="1"/>
  <c r="F6" i="7"/>
  <c r="G6" i="7"/>
  <c r="F16" i="7"/>
  <c r="G16" i="7"/>
  <c r="E16" i="7"/>
  <c r="F17" i="7"/>
  <c r="G17" i="7"/>
  <c r="E17" i="7"/>
  <c r="F19" i="7"/>
  <c r="G19" i="7"/>
  <c r="E19" i="7"/>
  <c r="F54" i="7"/>
  <c r="F39" i="7"/>
  <c r="G39" i="7"/>
  <c r="E39" i="7"/>
  <c r="F62" i="7"/>
  <c r="G62" i="7"/>
  <c r="G54" i="7" s="1"/>
  <c r="E62" i="7"/>
  <c r="F55" i="7"/>
  <c r="G55" i="7"/>
  <c r="E55" i="7"/>
  <c r="E54" i="7" s="1"/>
  <c r="G41" i="7"/>
  <c r="F50" i="7"/>
  <c r="G50" i="7"/>
  <c r="E50" i="7"/>
  <c r="F42" i="7"/>
  <c r="F41" i="7" s="1"/>
  <c r="G42" i="7"/>
  <c r="E42" i="7"/>
  <c r="E41" i="7" s="1"/>
  <c r="F72" i="7"/>
  <c r="F71" i="7" s="1"/>
  <c r="G72" i="7"/>
  <c r="G71" i="7" s="1"/>
  <c r="E72" i="7"/>
  <c r="E71" i="7" s="1"/>
  <c r="E66" i="7"/>
  <c r="F67" i="7"/>
  <c r="F66" i="7" s="1"/>
  <c r="G67" i="7"/>
  <c r="G66" i="7" s="1"/>
  <c r="E67" i="7"/>
  <c r="F34" i="7"/>
  <c r="F33" i="7" s="1"/>
  <c r="G34" i="7"/>
  <c r="G33" i="7" s="1"/>
  <c r="E34" i="7"/>
  <c r="F29" i="7"/>
  <c r="G29" i="7"/>
  <c r="E29" i="7"/>
  <c r="E22" i="7"/>
  <c r="E21" i="7" s="1"/>
  <c r="E3" i="7" s="1"/>
  <c r="F12" i="7"/>
  <c r="G12" i="7"/>
  <c r="E12" i="7"/>
  <c r="E6" i="7"/>
  <c r="F4" i="7"/>
  <c r="G4" i="7"/>
  <c r="G22" i="7" l="1"/>
  <c r="G21" i="7" s="1"/>
  <c r="G3" i="7" s="1"/>
  <c r="F22" i="7"/>
  <c r="F21" i="7" s="1"/>
  <c r="F3" i="7" s="1"/>
  <c r="E33" i="7"/>
</calcChain>
</file>

<file path=xl/sharedStrings.xml><?xml version="1.0" encoding="utf-8"?>
<sst xmlns="http://schemas.openxmlformats.org/spreadsheetml/2006/main" count="135" uniqueCount="50">
  <si>
    <t>Opći prihodi i primici</t>
  </si>
  <si>
    <t>PROGRAMSKO FINANCIRANJE JAVNIH VISOKIH UČILIŠTA</t>
  </si>
  <si>
    <t>43</t>
  </si>
  <si>
    <t>Ostali prihodi za posebne namjene</t>
  </si>
  <si>
    <t>Donacije</t>
  </si>
  <si>
    <t>31</t>
  </si>
  <si>
    <t>Vlastiti prihodi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</si>
  <si>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</si>
  <si>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</si>
  <si>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</si>
  <si>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</si>
  <si>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</si>
  <si>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</si>
  <si>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</si>
  <si>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</si>
  <si>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</si>
  <si>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</si>
  <si>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</si>
  <si>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</si>
  <si>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</si>
  <si>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</si>
  <si>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</si>
  <si>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</si>
  <si>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</si>
  <si>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</si>
  <si>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</si>
  <si>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Rashodi za nabavu neproizvedene dugotrajne imovine</t>
  </si>
  <si>
    <t>3705</t>
  </si>
  <si>
    <t>VISOKO OBRAZOVANJE</t>
  </si>
  <si>
    <t>61</t>
  </si>
  <si>
    <t xml:space="preserve">BROJČANA OZNAKA PRORAČUNSKOG KORISNIKA </t>
  </si>
  <si>
    <t xml:space="preserve">NAZIV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</si>
  <si>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</si>
  <si>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</si>
  <si>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</si>
  <si>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</si>
  <si>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</si>
  <si>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</si>
  <si>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</si>
  <si>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</si>
  <si>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</si>
  <si>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71</t>
  </si>
  <si>
    <t>Prihodi od nefinancijske imovine</t>
  </si>
  <si>
    <t>5011</t>
  </si>
  <si>
    <t>Pomoći iz državnog proračuna</t>
  </si>
  <si>
    <t>533</t>
  </si>
  <si>
    <t>Ostale darovnice</t>
  </si>
  <si>
    <t>581</t>
  </si>
  <si>
    <t>Mehanizam za opravak i otpornost</t>
  </si>
  <si>
    <t>PROGRAMSKO I OSTALO FINANCIRANJE SVEUČILIŠTA U OSIJEKU  – IZ EVIDENCIJSKIH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</si>
</sst>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4" fontId="12" fillId="21" borderId="4" applyNumberFormat="0" applyProtection="0">
      <alignment horizontal="left" vertical="center" indent="1"/>
    </xf>
  </cellStyleXfs>
  <cellXfs count="20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5" xfId="6" quotePrefix="1" applyFill="1" applyBorder="1" applyAlignment="1">
      <alignment horizontal="left" vertical="center" indent="4"/>
    </xf>
    <xf numFmtId="0" fontId="2" fillId="0" borderId="5" xfId="6" quotePrefix="1" applyFill="1" applyBorder="1" applyAlignment="1">
      <alignment horizontal="left" vertical="center" indent="1"/>
    </xf>
    <xf numFmtId="3" fontId="12" fillId="0" borderId="6" xfId="50" applyNumberFormat="1" applyFill="1" applyBorder="1">
      <alignment horizontal="right" vertical="center"/>
    </xf>
    <xf numFmtId="3" fontId="14" fillId="0" borderId="4" xfId="50" applyNumberFormat="1" applyFont="1" applyProtection="1">
      <alignment horizontal="right" vertical="center"/>
      <protection locked="0"/>
    </xf>
    <xf numFmtId="0" fontId="12" fillId="0" borderId="4" xfId="49" quotePrefix="1" applyFill="1">
      <alignment horizontal="left" vertical="center" indent="1"/>
    </xf>
    <xf numFmtId="3" fontId="12" fillId="0" borderId="4" xfId="50" applyNumberFormat="1" applyFill="1">
      <alignment horizontal="right" vertical="center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3" fontId="12" fillId="0" borderId="6" xfId="50" applyNumberFormat="1" applyFill="1" applyBorder="1">
      <alignment horizontal="right" vertical="center"/>
    </xf>
    <xf numFmtId="3" fontId="14" fillId="0" borderId="4" xfId="50" applyNumberFormat="1" applyFont="1" applyProtection="1">
      <alignment horizontal="right" vertical="center"/>
      <protection locked="0"/>
    </xf>
    <xf numFmtId="3" fontId="14" fillId="0" borderId="4" xfId="50" applyNumberFormat="1" applyFont="1" applyFill="1" applyProtection="1">
      <alignment horizontal="right" vertical="center"/>
      <protection locked="0"/>
    </xf>
  </cellXfs>
  <cellStyles count="52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 3" xfId="51" xr:uid="{70B2FD04-6970-457B-845F-BC043A3504B3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41" sqref="E41"/>
    </sheetView>
  </sheetViews>
  <sheetFormatPr defaultColWidth="9.140625" defaultRowHeight="15" x14ac:dyDescent="0.25"/>
  <cols>
    <col min="1" max="1" width="17.28515625" style="7" customWidth="1"/>
    <col min="2" max="2" width="51.42578125" style="7" customWidth="1"/>
    <col min="3" max="7" width="13.28515625" style="7" customWidth="1"/>
    <col min="8" max="16384" width="9.140625" style="7"/>
  </cols>
  <sheetData>
    <row r="2" spans="1:7" ht="51" x14ac:dyDescent="0.25">
      <c r="A2" s="5" t="s">
        <v>30</v>
      </c>
      <c r="B2" s="5" t="s">
        <v>31</v>
      </c>
      <c r="C2" s="5" t="s">
        <v>35</v>
      </c>
      <c r="D2" s="5" t="s">
        <v>36</v>
      </c>
      <c r="E2" s="6" t="s">
        <v>37</v>
      </c>
      <c r="F2" s="6" t="s">
        <v>33</v>
      </c>
      <c r="G2" s="6" t="s">
        <v>38</v>
      </c>
    </row>
    <row r="3" spans="1:7" x14ac:dyDescent="0.25">
      <c r="A3" s="9" t="s">
        <v>27</v>
      </c>
      <c r="B3" s="10" t="s">
        <v>28</v>
      </c>
      <c r="C3" s="17">
        <f>C4+C21</f>
        <v>10467094</v>
      </c>
      <c r="D3" s="17">
        <f>D4+D21</f>
        <v>10642648</v>
      </c>
      <c r="E3" s="11">
        <f>E4+E21</f>
        <v>11963623</v>
      </c>
      <c r="F3" s="11">
        <f t="shared" ref="F3:G3" si="0">F4+F21</f>
        <v>12182853</v>
      </c>
      <c r="G3" s="11">
        <f t="shared" si="0"/>
        <v>12411701</v>
      </c>
    </row>
    <row r="4" spans="1:7" x14ac:dyDescent="0.25">
      <c r="A4" s="1" t="s">
        <v>39</v>
      </c>
      <c r="B4" s="2" t="s">
        <v>1</v>
      </c>
      <c r="C4" s="14">
        <f>C5+C16</f>
        <v>8883643</v>
      </c>
      <c r="D4" s="14">
        <f>D5+D16</f>
        <v>9151454</v>
      </c>
      <c r="E4" s="4">
        <f>E5+E16</f>
        <v>10497580</v>
      </c>
      <c r="F4" s="4">
        <f t="shared" ref="F4:G4" si="1">F5+F16</f>
        <v>10856773</v>
      </c>
      <c r="G4" s="4">
        <f t="shared" si="1"/>
        <v>11068224</v>
      </c>
    </row>
    <row r="5" spans="1:7" x14ac:dyDescent="0.25">
      <c r="A5" s="3" t="s">
        <v>16</v>
      </c>
      <c r="B5" s="2" t="s">
        <v>0</v>
      </c>
      <c r="C5" s="14">
        <f>+C6+C12</f>
        <v>8883643</v>
      </c>
      <c r="D5" s="14">
        <f>+D6+D12</f>
        <v>9151454</v>
      </c>
      <c r="E5" s="4">
        <f>+E6+E12</f>
        <v>10232380</v>
      </c>
      <c r="F5" s="4">
        <f t="shared" ref="F5:G5" si="2">+F6+F12</f>
        <v>10591573</v>
      </c>
      <c r="G5" s="4">
        <f t="shared" si="2"/>
        <v>10803024</v>
      </c>
    </row>
    <row r="6" spans="1:7" x14ac:dyDescent="0.25">
      <c r="A6" s="3">
        <v>3</v>
      </c>
      <c r="B6" s="2" t="s">
        <v>32</v>
      </c>
      <c r="C6" s="14">
        <f>C7+C8+C9+C10</f>
        <v>8772696</v>
      </c>
      <c r="D6" s="14">
        <f>D7+D8</f>
        <v>9151454</v>
      </c>
      <c r="E6" s="4">
        <f>E7+E8</f>
        <v>10209880</v>
      </c>
      <c r="F6" s="4">
        <f t="shared" ref="F6:G6" si="3">F7+F8</f>
        <v>10591573</v>
      </c>
      <c r="G6" s="4">
        <f t="shared" si="3"/>
        <v>10778024</v>
      </c>
    </row>
    <row r="7" spans="1:7" x14ac:dyDescent="0.25">
      <c r="A7" s="8" t="s">
        <v>5</v>
      </c>
      <c r="B7" s="2" t="s">
        <v>18</v>
      </c>
      <c r="C7" s="4">
        <f>8182160+3936+1255</f>
        <v>8187351</v>
      </c>
      <c r="D7" s="14">
        <v>8588018</v>
      </c>
      <c r="E7" s="4">
        <v>9475488</v>
      </c>
      <c r="F7" s="4">
        <v>9803841</v>
      </c>
      <c r="G7" s="4">
        <v>9984480</v>
      </c>
    </row>
    <row r="8" spans="1:7" x14ac:dyDescent="0.25">
      <c r="A8" s="8" t="s">
        <v>7</v>
      </c>
      <c r="B8" s="2" t="s">
        <v>17</v>
      </c>
      <c r="C8" s="4">
        <f>8579+471124+81930+680+17243</f>
        <v>579556</v>
      </c>
      <c r="D8" s="4">
        <v>563436</v>
      </c>
      <c r="E8" s="4">
        <v>734392</v>
      </c>
      <c r="F8" s="4">
        <v>787732</v>
      </c>
      <c r="G8" s="4">
        <v>793544</v>
      </c>
    </row>
    <row r="9" spans="1:7" x14ac:dyDescent="0.25">
      <c r="A9" s="8" t="s">
        <v>8</v>
      </c>
      <c r="B9" s="2" t="s">
        <v>19</v>
      </c>
      <c r="C9" s="4">
        <f>4309</f>
        <v>4309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8" t="s">
        <v>9</v>
      </c>
      <c r="B10" s="2" t="s">
        <v>20</v>
      </c>
      <c r="C10" s="4">
        <f>880+600</f>
        <v>1480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A11" s="8" t="s">
        <v>12</v>
      </c>
      <c r="B11" s="2" t="s">
        <v>24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5">
      <c r="A12" s="3">
        <v>4</v>
      </c>
      <c r="B12" s="2" t="s">
        <v>34</v>
      </c>
      <c r="C12" s="14">
        <f>C14+C15</f>
        <v>110947</v>
      </c>
      <c r="D12" s="14">
        <f>D14</f>
        <v>0</v>
      </c>
      <c r="E12" s="4">
        <f>E14</f>
        <v>22500</v>
      </c>
      <c r="F12" s="4">
        <f t="shared" ref="F12:G12" si="4">F14</f>
        <v>0</v>
      </c>
      <c r="G12" s="4">
        <f t="shared" si="4"/>
        <v>25000</v>
      </c>
    </row>
    <row r="13" spans="1:7" x14ac:dyDescent="0.25">
      <c r="A13" s="8" t="s">
        <v>10</v>
      </c>
      <c r="B13" s="2" t="s">
        <v>26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5">
      <c r="A14" s="8" t="s">
        <v>11</v>
      </c>
      <c r="B14" s="2" t="s">
        <v>21</v>
      </c>
      <c r="C14" s="4">
        <f>3107+46249</f>
        <v>49356</v>
      </c>
      <c r="D14" s="4">
        <v>0</v>
      </c>
      <c r="E14" s="4">
        <v>22500</v>
      </c>
      <c r="F14" s="4">
        <v>0</v>
      </c>
      <c r="G14" s="4">
        <v>25000</v>
      </c>
    </row>
    <row r="15" spans="1:7" x14ac:dyDescent="0.25">
      <c r="A15" s="8" t="s">
        <v>13</v>
      </c>
      <c r="B15" s="2" t="s">
        <v>22</v>
      </c>
      <c r="C15" s="4">
        <v>61591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3" t="s">
        <v>47</v>
      </c>
      <c r="B16" s="2" t="s">
        <v>48</v>
      </c>
      <c r="C16" s="14">
        <f>C17+C19</f>
        <v>0</v>
      </c>
      <c r="D16" s="14">
        <f>D17+D19</f>
        <v>0</v>
      </c>
      <c r="E16" s="4">
        <f>E17+E19</f>
        <v>265200</v>
      </c>
      <c r="F16" s="4">
        <f t="shared" ref="F16:G16" si="5">F17+F19</f>
        <v>265200</v>
      </c>
      <c r="G16" s="4">
        <f t="shared" si="5"/>
        <v>265200</v>
      </c>
    </row>
    <row r="17" spans="1:7" x14ac:dyDescent="0.25">
      <c r="A17" s="3">
        <v>3</v>
      </c>
      <c r="B17" s="2" t="s">
        <v>32</v>
      </c>
      <c r="C17" s="14">
        <f>C18</f>
        <v>0</v>
      </c>
      <c r="D17" s="14">
        <f>D18</f>
        <v>0</v>
      </c>
      <c r="E17" s="4">
        <f>E18</f>
        <v>148000</v>
      </c>
      <c r="F17" s="4">
        <f t="shared" ref="F17:G17" si="6">F18</f>
        <v>196900</v>
      </c>
      <c r="G17" s="4">
        <f t="shared" si="6"/>
        <v>188900</v>
      </c>
    </row>
    <row r="18" spans="1:7" x14ac:dyDescent="0.25">
      <c r="A18" s="8" t="s">
        <v>7</v>
      </c>
      <c r="B18" s="2" t="s">
        <v>17</v>
      </c>
      <c r="C18" s="4">
        <v>0</v>
      </c>
      <c r="D18" s="4">
        <v>0</v>
      </c>
      <c r="E18" s="4">
        <v>148000</v>
      </c>
      <c r="F18" s="4">
        <v>196900</v>
      </c>
      <c r="G18" s="4">
        <v>188900</v>
      </c>
    </row>
    <row r="19" spans="1:7" x14ac:dyDescent="0.25">
      <c r="A19" s="3">
        <v>4</v>
      </c>
      <c r="B19" s="2" t="s">
        <v>34</v>
      </c>
      <c r="C19" s="14">
        <f>C20</f>
        <v>0</v>
      </c>
      <c r="D19" s="14">
        <f>D20</f>
        <v>0</v>
      </c>
      <c r="E19" s="4">
        <f>E20</f>
        <v>117200</v>
      </c>
      <c r="F19" s="4">
        <f t="shared" ref="F19:G19" si="7">F20</f>
        <v>68300</v>
      </c>
      <c r="G19" s="4">
        <f t="shared" si="7"/>
        <v>76300</v>
      </c>
    </row>
    <row r="20" spans="1:7" x14ac:dyDescent="0.25">
      <c r="A20" s="8" t="s">
        <v>11</v>
      </c>
      <c r="B20" s="2" t="s">
        <v>21</v>
      </c>
      <c r="C20" s="4">
        <v>0</v>
      </c>
      <c r="D20" s="4">
        <v>0</v>
      </c>
      <c r="E20" s="4">
        <v>117200</v>
      </c>
      <c r="F20" s="4">
        <v>68300</v>
      </c>
      <c r="G20" s="4">
        <v>76300</v>
      </c>
    </row>
    <row r="21" spans="1:7" x14ac:dyDescent="0.25">
      <c r="A21" s="1" t="s">
        <v>40</v>
      </c>
      <c r="B21" s="13" t="s">
        <v>49</v>
      </c>
      <c r="C21" s="14">
        <f>C22+C33+C41+C54+C66+C71</f>
        <v>1583451</v>
      </c>
      <c r="D21" s="14">
        <f>D22+D33+D41+D54+D66+D71</f>
        <v>1491194</v>
      </c>
      <c r="E21" s="4">
        <f>E22+E33+E41+E54+E66+E71</f>
        <v>1466043</v>
      </c>
      <c r="F21" s="4">
        <f t="shared" ref="F21:G21" si="8">F22+F33+F41+F54+F66+F71</f>
        <v>1326080</v>
      </c>
      <c r="G21" s="4">
        <f t="shared" si="8"/>
        <v>1343477</v>
      </c>
    </row>
    <row r="22" spans="1:7" x14ac:dyDescent="0.25">
      <c r="A22" s="3" t="s">
        <v>5</v>
      </c>
      <c r="B22" s="2" t="s">
        <v>6</v>
      </c>
      <c r="C22" s="14">
        <f>C23+C29</f>
        <v>938243</v>
      </c>
      <c r="D22" s="14">
        <f>D23+D29</f>
        <v>841127</v>
      </c>
      <c r="E22" s="4">
        <f>E23+E29</f>
        <v>1071500</v>
      </c>
      <c r="F22" s="4">
        <f t="shared" ref="F22:G22" si="9">F23+F29</f>
        <v>1086350</v>
      </c>
      <c r="G22" s="4">
        <f t="shared" si="9"/>
        <v>1101100</v>
      </c>
    </row>
    <row r="23" spans="1:7" x14ac:dyDescent="0.25">
      <c r="A23" s="3">
        <v>3</v>
      </c>
      <c r="B23" s="2" t="s">
        <v>32</v>
      </c>
      <c r="C23" s="14">
        <f>C24+C25+C26+C27+C28</f>
        <v>928396</v>
      </c>
      <c r="D23" s="14">
        <f t="shared" ref="D23:G23" si="10">D24+D25+D26+D27+D28</f>
        <v>799127</v>
      </c>
      <c r="E23" s="14">
        <f t="shared" si="10"/>
        <v>1013000</v>
      </c>
      <c r="F23" s="14">
        <f t="shared" si="10"/>
        <v>1027650</v>
      </c>
      <c r="G23" s="14">
        <f t="shared" si="10"/>
        <v>1042300</v>
      </c>
    </row>
    <row r="24" spans="1:7" x14ac:dyDescent="0.25">
      <c r="A24" s="8" t="s">
        <v>5</v>
      </c>
      <c r="B24" s="2" t="s">
        <v>18</v>
      </c>
      <c r="C24" s="4">
        <v>681784</v>
      </c>
      <c r="D24" s="18">
        <v>611100</v>
      </c>
      <c r="E24" s="4">
        <v>780000</v>
      </c>
      <c r="F24" s="4">
        <v>782000</v>
      </c>
      <c r="G24" s="4">
        <v>784000</v>
      </c>
    </row>
    <row r="25" spans="1:7" x14ac:dyDescent="0.25">
      <c r="A25" s="8" t="s">
        <v>7</v>
      </c>
      <c r="B25" s="2" t="s">
        <v>17</v>
      </c>
      <c r="C25" s="4">
        <v>230393</v>
      </c>
      <c r="D25" s="14">
        <v>176527</v>
      </c>
      <c r="E25" s="4">
        <v>218000</v>
      </c>
      <c r="F25" s="4">
        <v>229150</v>
      </c>
      <c r="G25" s="4">
        <v>240300</v>
      </c>
    </row>
    <row r="26" spans="1:7" x14ac:dyDescent="0.25">
      <c r="A26" s="8" t="s">
        <v>8</v>
      </c>
      <c r="B26" s="2" t="s">
        <v>19</v>
      </c>
      <c r="C26" s="4">
        <v>701</v>
      </c>
      <c r="D26" s="14">
        <v>500</v>
      </c>
      <c r="E26" s="12">
        <v>8000</v>
      </c>
      <c r="F26" s="12">
        <v>9000</v>
      </c>
      <c r="G26" s="12">
        <v>10000</v>
      </c>
    </row>
    <row r="27" spans="1:7" x14ac:dyDescent="0.25">
      <c r="A27" s="8" t="s">
        <v>9</v>
      </c>
      <c r="B27" s="2" t="s">
        <v>20</v>
      </c>
      <c r="C27" s="4">
        <v>10618</v>
      </c>
      <c r="D27" s="18">
        <v>11000</v>
      </c>
      <c r="E27" s="12">
        <v>7000</v>
      </c>
      <c r="F27" s="12">
        <v>7500</v>
      </c>
      <c r="G27" s="12">
        <v>8000</v>
      </c>
    </row>
    <row r="28" spans="1:7" s="15" customFormat="1" x14ac:dyDescent="0.25">
      <c r="A28" s="16" t="s">
        <v>12</v>
      </c>
      <c r="B28" s="13" t="s">
        <v>24</v>
      </c>
      <c r="C28" s="14">
        <v>4900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3">
        <v>4</v>
      </c>
      <c r="B29" s="2" t="s">
        <v>34</v>
      </c>
      <c r="C29" s="18">
        <f>C31+C30+C32</f>
        <v>9847</v>
      </c>
      <c r="D29" s="18">
        <f>D31+D30+D32</f>
        <v>42000</v>
      </c>
      <c r="E29" s="12">
        <f>E31+E30+E32</f>
        <v>58500</v>
      </c>
      <c r="F29" s="12">
        <f t="shared" ref="F29:G29" si="11">F31+F30+F32</f>
        <v>58700</v>
      </c>
      <c r="G29" s="12">
        <f t="shared" si="11"/>
        <v>58800</v>
      </c>
    </row>
    <row r="30" spans="1:7" x14ac:dyDescent="0.25">
      <c r="A30" s="8" t="s">
        <v>10</v>
      </c>
      <c r="B30" s="2" t="s">
        <v>26</v>
      </c>
      <c r="C30" s="4">
        <v>0</v>
      </c>
      <c r="D30" s="4">
        <v>0</v>
      </c>
      <c r="E30" s="12">
        <v>0</v>
      </c>
      <c r="F30" s="12">
        <v>0</v>
      </c>
      <c r="G30" s="12">
        <v>0</v>
      </c>
    </row>
    <row r="31" spans="1:7" x14ac:dyDescent="0.25">
      <c r="A31" s="8" t="s">
        <v>11</v>
      </c>
      <c r="B31" s="2" t="s">
        <v>21</v>
      </c>
      <c r="C31" s="4">
        <v>9847</v>
      </c>
      <c r="D31" s="18">
        <v>42000</v>
      </c>
      <c r="E31" s="12">
        <v>58500</v>
      </c>
      <c r="F31" s="12">
        <v>58700</v>
      </c>
      <c r="G31" s="12">
        <v>58800</v>
      </c>
    </row>
    <row r="32" spans="1:7" x14ac:dyDescent="0.25">
      <c r="A32" s="8" t="s">
        <v>13</v>
      </c>
      <c r="B32" s="2" t="s">
        <v>22</v>
      </c>
      <c r="C32" s="4">
        <v>0</v>
      </c>
      <c r="D32" s="4">
        <v>0</v>
      </c>
      <c r="E32" s="12">
        <v>0</v>
      </c>
      <c r="F32" s="12">
        <v>0</v>
      </c>
      <c r="G32" s="12">
        <v>0</v>
      </c>
    </row>
    <row r="33" spans="1:7" x14ac:dyDescent="0.25">
      <c r="A33" s="3" t="s">
        <v>2</v>
      </c>
      <c r="B33" s="2" t="s">
        <v>3</v>
      </c>
      <c r="C33" s="14">
        <f>C34+C39</f>
        <v>320482</v>
      </c>
      <c r="D33" s="14">
        <f>D34+D39</f>
        <v>386600</v>
      </c>
      <c r="E33" s="4">
        <f>E34+E39</f>
        <v>209800</v>
      </c>
      <c r="F33" s="4">
        <f t="shared" ref="F33:G33" si="12">F34+F39</f>
        <v>222950</v>
      </c>
      <c r="G33" s="4">
        <f t="shared" si="12"/>
        <v>235800</v>
      </c>
    </row>
    <row r="34" spans="1:7" x14ac:dyDescent="0.25">
      <c r="A34" s="3">
        <v>3</v>
      </c>
      <c r="B34" s="2" t="s">
        <v>32</v>
      </c>
      <c r="C34" s="14">
        <f>C35+C36+C37+C38</f>
        <v>232058</v>
      </c>
      <c r="D34" s="14">
        <f>D35+D36+D37+D38</f>
        <v>341600</v>
      </c>
      <c r="E34" s="4">
        <f>E35+E36+E37+E38</f>
        <v>184800</v>
      </c>
      <c r="F34" s="4">
        <f t="shared" ref="F34:G34" si="13">F35+F36+F37+F38</f>
        <v>195950</v>
      </c>
      <c r="G34" s="4">
        <f t="shared" si="13"/>
        <v>206800</v>
      </c>
    </row>
    <row r="35" spans="1:7" x14ac:dyDescent="0.25">
      <c r="A35" s="8" t="s">
        <v>5</v>
      </c>
      <c r="B35" s="2" t="s">
        <v>18</v>
      </c>
      <c r="C35" s="4">
        <v>92706</v>
      </c>
      <c r="D35" s="14">
        <v>130000</v>
      </c>
      <c r="E35" s="12">
        <v>100000</v>
      </c>
      <c r="F35" s="12">
        <v>103000</v>
      </c>
      <c r="G35" s="12">
        <v>105000</v>
      </c>
    </row>
    <row r="36" spans="1:7" x14ac:dyDescent="0.25">
      <c r="A36" s="8" t="s">
        <v>7</v>
      </c>
      <c r="B36" s="2" t="s">
        <v>17</v>
      </c>
      <c r="C36" s="4">
        <v>137488</v>
      </c>
      <c r="D36" s="14">
        <v>193600</v>
      </c>
      <c r="E36" s="4">
        <v>78300</v>
      </c>
      <c r="F36" s="4">
        <v>85800</v>
      </c>
      <c r="G36" s="4">
        <v>94000</v>
      </c>
    </row>
    <row r="37" spans="1:7" x14ac:dyDescent="0.25">
      <c r="A37" s="8" t="s">
        <v>8</v>
      </c>
      <c r="B37" s="2" t="s">
        <v>19</v>
      </c>
      <c r="C37" s="4">
        <v>835</v>
      </c>
      <c r="D37" s="14">
        <v>6000</v>
      </c>
      <c r="E37" s="4">
        <v>1500</v>
      </c>
      <c r="F37" s="4">
        <v>1650</v>
      </c>
      <c r="G37" s="4">
        <v>1800</v>
      </c>
    </row>
    <row r="38" spans="1:7" x14ac:dyDescent="0.25">
      <c r="A38" s="8" t="s">
        <v>9</v>
      </c>
      <c r="B38" s="2" t="s">
        <v>20</v>
      </c>
      <c r="C38" s="4">
        <v>1029</v>
      </c>
      <c r="D38" s="19">
        <v>12000</v>
      </c>
      <c r="E38" s="4">
        <v>5000</v>
      </c>
      <c r="F38" s="4">
        <v>5500</v>
      </c>
      <c r="G38" s="4">
        <v>6000</v>
      </c>
    </row>
    <row r="39" spans="1:7" x14ac:dyDescent="0.25">
      <c r="A39" s="3">
        <v>4</v>
      </c>
      <c r="B39" s="2" t="s">
        <v>34</v>
      </c>
      <c r="C39" s="14">
        <f>C40</f>
        <v>88424</v>
      </c>
      <c r="D39" s="14">
        <f>D40</f>
        <v>45000</v>
      </c>
      <c r="E39" s="4">
        <f>E40</f>
        <v>25000</v>
      </c>
      <c r="F39" s="4">
        <f t="shared" ref="F39:G39" si="14">F40</f>
        <v>27000</v>
      </c>
      <c r="G39" s="4">
        <f t="shared" si="14"/>
        <v>29000</v>
      </c>
    </row>
    <row r="40" spans="1:7" x14ac:dyDescent="0.25">
      <c r="A40" s="8" t="s">
        <v>11</v>
      </c>
      <c r="B40" s="2" t="s">
        <v>21</v>
      </c>
      <c r="C40" s="4">
        <v>88424</v>
      </c>
      <c r="D40" s="4">
        <v>45000</v>
      </c>
      <c r="E40" s="4">
        <v>25000</v>
      </c>
      <c r="F40" s="4">
        <v>27000</v>
      </c>
      <c r="G40" s="4">
        <v>29000</v>
      </c>
    </row>
    <row r="41" spans="1:7" x14ac:dyDescent="0.25">
      <c r="A41" s="3" t="s">
        <v>43</v>
      </c>
      <c r="B41" s="2" t="s">
        <v>44</v>
      </c>
      <c r="C41" s="14">
        <f>C42+C50</f>
        <v>243717</v>
      </c>
      <c r="D41" s="14">
        <f>D42+D50</f>
        <v>73900</v>
      </c>
      <c r="E41" s="4">
        <f>E42</f>
        <v>22171</v>
      </c>
      <c r="F41" s="4">
        <f t="shared" ref="F41:G41" si="15">F42</f>
        <v>15230</v>
      </c>
      <c r="G41" s="4">
        <f t="shared" si="15"/>
        <v>5077</v>
      </c>
    </row>
    <row r="42" spans="1:7" x14ac:dyDescent="0.25">
      <c r="A42" s="3">
        <v>3</v>
      </c>
      <c r="B42" s="2" t="s">
        <v>32</v>
      </c>
      <c r="C42" s="14">
        <f>C43+C44+C45+C46+C47+C48+C49</f>
        <v>241799</v>
      </c>
      <c r="D42" s="14">
        <f>D43+D44+D45+D46+D47+D48+D49</f>
        <v>72900</v>
      </c>
      <c r="E42" s="4">
        <f>E43+E44+E45+E46+E47+E48+E49</f>
        <v>22171</v>
      </c>
      <c r="F42" s="4">
        <f t="shared" ref="F42:G42" si="16">F43+F44+F45+F46+F47+F48+F49</f>
        <v>15230</v>
      </c>
      <c r="G42" s="4">
        <f t="shared" si="16"/>
        <v>5077</v>
      </c>
    </row>
    <row r="43" spans="1:7" x14ac:dyDescent="0.25">
      <c r="A43" s="8" t="s">
        <v>5</v>
      </c>
      <c r="B43" s="2" t="s">
        <v>18</v>
      </c>
      <c r="C43" s="4">
        <v>129800</v>
      </c>
      <c r="D43" s="18">
        <f>40000</f>
        <v>40000</v>
      </c>
      <c r="E43" s="4">
        <v>0</v>
      </c>
      <c r="F43" s="4">
        <v>0</v>
      </c>
      <c r="G43" s="4">
        <v>0</v>
      </c>
    </row>
    <row r="44" spans="1:7" x14ac:dyDescent="0.25">
      <c r="A44" s="8" t="s">
        <v>7</v>
      </c>
      <c r="B44" s="2" t="s">
        <v>17</v>
      </c>
      <c r="C44" s="4">
        <v>111999</v>
      </c>
      <c r="D44" s="14">
        <v>32900</v>
      </c>
      <c r="E44" s="4">
        <v>22171</v>
      </c>
      <c r="F44" s="4">
        <v>15230</v>
      </c>
      <c r="G44" s="4">
        <v>5077</v>
      </c>
    </row>
    <row r="45" spans="1:7" x14ac:dyDescent="0.25">
      <c r="A45" s="8" t="s">
        <v>8</v>
      </c>
      <c r="B45" s="2" t="s">
        <v>19</v>
      </c>
      <c r="C45" s="4"/>
      <c r="D45" s="18">
        <v>0</v>
      </c>
      <c r="E45" s="4">
        <v>0</v>
      </c>
      <c r="F45" s="4">
        <v>0</v>
      </c>
      <c r="G45" s="4">
        <v>0</v>
      </c>
    </row>
    <row r="46" spans="1:7" x14ac:dyDescent="0.25">
      <c r="A46" s="8" t="s">
        <v>15</v>
      </c>
      <c r="B46" s="2" t="s">
        <v>25</v>
      </c>
      <c r="C46" s="4"/>
      <c r="D46" s="18">
        <v>0</v>
      </c>
      <c r="E46" s="4">
        <v>0</v>
      </c>
      <c r="F46" s="4">
        <v>0</v>
      </c>
      <c r="G46" s="4">
        <v>0</v>
      </c>
    </row>
    <row r="47" spans="1:7" x14ac:dyDescent="0.25">
      <c r="A47" s="8" t="s">
        <v>14</v>
      </c>
      <c r="B47" s="2" t="s">
        <v>23</v>
      </c>
      <c r="C47" s="4"/>
      <c r="D47" s="4">
        <v>0</v>
      </c>
      <c r="E47" s="4">
        <v>0</v>
      </c>
      <c r="F47" s="4">
        <v>0</v>
      </c>
      <c r="G47" s="4">
        <v>0</v>
      </c>
    </row>
    <row r="48" spans="1:7" x14ac:dyDescent="0.25">
      <c r="A48" s="8" t="s">
        <v>9</v>
      </c>
      <c r="B48" s="2" t="s">
        <v>20</v>
      </c>
      <c r="C48" s="4"/>
      <c r="D48" s="4">
        <v>0</v>
      </c>
      <c r="E48" s="4">
        <v>0</v>
      </c>
      <c r="F48" s="4">
        <v>0</v>
      </c>
      <c r="G48" s="4">
        <v>0</v>
      </c>
    </row>
    <row r="49" spans="1:7" x14ac:dyDescent="0.25">
      <c r="A49" s="8" t="s">
        <v>12</v>
      </c>
      <c r="B49" s="2" t="s">
        <v>24</v>
      </c>
      <c r="C49" s="4"/>
      <c r="D49" s="4">
        <v>0</v>
      </c>
      <c r="E49" s="4">
        <v>0</v>
      </c>
      <c r="F49" s="4">
        <v>0</v>
      </c>
      <c r="G49" s="4">
        <v>0</v>
      </c>
    </row>
    <row r="50" spans="1:7" x14ac:dyDescent="0.25">
      <c r="A50" s="3">
        <v>4</v>
      </c>
      <c r="B50" s="2" t="s">
        <v>34</v>
      </c>
      <c r="C50" s="14">
        <f>C51+C52+C53</f>
        <v>1918</v>
      </c>
      <c r="D50" s="14">
        <f>D51+D52+D53</f>
        <v>1000</v>
      </c>
      <c r="E50" s="4">
        <f>E51+E52+E53</f>
        <v>0</v>
      </c>
      <c r="F50" s="4">
        <f t="shared" ref="F50:G50" si="17">F51+F52+F53</f>
        <v>0</v>
      </c>
      <c r="G50" s="4">
        <f t="shared" si="17"/>
        <v>0</v>
      </c>
    </row>
    <row r="51" spans="1:7" x14ac:dyDescent="0.25">
      <c r="A51" s="8" t="s">
        <v>10</v>
      </c>
      <c r="B51" s="2" t="s">
        <v>26</v>
      </c>
      <c r="C51" s="4"/>
      <c r="D51" s="4">
        <v>0</v>
      </c>
      <c r="E51" s="4">
        <v>0</v>
      </c>
      <c r="F51" s="4">
        <v>0</v>
      </c>
      <c r="G51" s="4">
        <v>0</v>
      </c>
    </row>
    <row r="52" spans="1:7" x14ac:dyDescent="0.25">
      <c r="A52" s="8" t="s">
        <v>11</v>
      </c>
      <c r="B52" s="2" t="s">
        <v>21</v>
      </c>
      <c r="C52" s="4">
        <v>1918</v>
      </c>
      <c r="D52" s="4">
        <v>1000</v>
      </c>
      <c r="E52" s="4">
        <v>0</v>
      </c>
      <c r="F52" s="4">
        <v>0</v>
      </c>
      <c r="G52" s="4">
        <v>0</v>
      </c>
    </row>
    <row r="53" spans="1:7" x14ac:dyDescent="0.25">
      <c r="A53" s="8" t="s">
        <v>13</v>
      </c>
      <c r="B53" s="2" t="s">
        <v>22</v>
      </c>
      <c r="C53" s="4"/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3" t="s">
        <v>45</v>
      </c>
      <c r="B54" s="2" t="s">
        <v>46</v>
      </c>
      <c r="C54" s="14">
        <f>C55+C62</f>
        <v>79081</v>
      </c>
      <c r="D54" s="14">
        <f>D55+D62</f>
        <v>189267</v>
      </c>
      <c r="E54" s="4">
        <f>E55+E62</f>
        <v>160972</v>
      </c>
      <c r="F54" s="4">
        <f t="shared" ref="F54:G54" si="18">F55+F62</f>
        <v>0</v>
      </c>
      <c r="G54" s="4">
        <f t="shared" si="18"/>
        <v>0</v>
      </c>
    </row>
    <row r="55" spans="1:7" x14ac:dyDescent="0.25">
      <c r="A55" s="3">
        <v>3</v>
      </c>
      <c r="B55" s="2" t="s">
        <v>32</v>
      </c>
      <c r="C55" s="14">
        <f>C56+C57+C58+C59+C60+C61</f>
        <v>79081</v>
      </c>
      <c r="D55" s="14">
        <f>D56+D57+D58+D59+D60+D61</f>
        <v>189267</v>
      </c>
      <c r="E55" s="4">
        <f>E56+E57+E58+E59+E60+E61</f>
        <v>160972</v>
      </c>
      <c r="F55" s="4">
        <f t="shared" ref="F55:G55" si="19">F56+F57+F58+F59+F60+F61</f>
        <v>0</v>
      </c>
      <c r="G55" s="4">
        <f t="shared" si="19"/>
        <v>0</v>
      </c>
    </row>
    <row r="56" spans="1:7" x14ac:dyDescent="0.25">
      <c r="A56" s="8" t="s">
        <v>5</v>
      </c>
      <c r="B56" s="2" t="s">
        <v>18</v>
      </c>
      <c r="C56" s="4"/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8" t="s">
        <v>7</v>
      </c>
      <c r="B57" s="2" t="s">
        <v>17</v>
      </c>
      <c r="C57" s="4">
        <v>79081</v>
      </c>
      <c r="D57" s="4">
        <v>189267</v>
      </c>
      <c r="E57" s="4">
        <v>160972</v>
      </c>
      <c r="F57" s="4">
        <v>0</v>
      </c>
      <c r="G57" s="4">
        <v>0</v>
      </c>
    </row>
    <row r="58" spans="1:7" x14ac:dyDescent="0.25">
      <c r="A58" s="8" t="s">
        <v>8</v>
      </c>
      <c r="B58" s="2" t="s">
        <v>19</v>
      </c>
      <c r="C58" s="4"/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8" t="s">
        <v>14</v>
      </c>
      <c r="B59" s="2" t="s">
        <v>23</v>
      </c>
      <c r="C59" s="4"/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8" t="s">
        <v>9</v>
      </c>
      <c r="B60" s="2" t="s">
        <v>20</v>
      </c>
      <c r="C60" s="4"/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8" t="s">
        <v>12</v>
      </c>
      <c r="B61" s="2" t="s">
        <v>24</v>
      </c>
      <c r="C61" s="4"/>
      <c r="D61" s="4">
        <v>0</v>
      </c>
      <c r="E61" s="4">
        <v>0</v>
      </c>
      <c r="F61" s="4">
        <v>0</v>
      </c>
      <c r="G61" s="4">
        <v>0</v>
      </c>
    </row>
    <row r="62" spans="1:7" x14ac:dyDescent="0.25">
      <c r="A62" s="3">
        <v>4</v>
      </c>
      <c r="B62" s="2" t="s">
        <v>34</v>
      </c>
      <c r="C62" s="14">
        <f>C63+C64+C65</f>
        <v>0</v>
      </c>
      <c r="D62" s="14">
        <f>D63+D64+D65</f>
        <v>0</v>
      </c>
      <c r="E62" s="4">
        <f>E63+E64+E65</f>
        <v>0</v>
      </c>
      <c r="F62" s="4">
        <f t="shared" ref="F62:G62" si="20">F63+F64+F65</f>
        <v>0</v>
      </c>
      <c r="G62" s="4">
        <f t="shared" si="20"/>
        <v>0</v>
      </c>
    </row>
    <row r="63" spans="1:7" x14ac:dyDescent="0.25">
      <c r="A63" s="8" t="s">
        <v>10</v>
      </c>
      <c r="B63" s="2" t="s">
        <v>26</v>
      </c>
      <c r="C63" s="4"/>
      <c r="D63" s="4">
        <v>0</v>
      </c>
      <c r="E63" s="4">
        <v>0</v>
      </c>
      <c r="F63" s="4">
        <v>0</v>
      </c>
      <c r="G63" s="4">
        <v>0</v>
      </c>
    </row>
    <row r="64" spans="1:7" x14ac:dyDescent="0.25">
      <c r="A64" s="8" t="s">
        <v>11</v>
      </c>
      <c r="B64" s="2" t="s">
        <v>21</v>
      </c>
      <c r="C64" s="4"/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8" t="s">
        <v>13</v>
      </c>
      <c r="B65" s="2" t="s">
        <v>22</v>
      </c>
      <c r="C65" s="4"/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" t="s">
        <v>29</v>
      </c>
      <c r="B66" s="2" t="s">
        <v>4</v>
      </c>
      <c r="C66" s="14">
        <f>C67</f>
        <v>1778</v>
      </c>
      <c r="D66" s="14">
        <f>D67</f>
        <v>0</v>
      </c>
      <c r="E66" s="4">
        <f>E67</f>
        <v>1300</v>
      </c>
      <c r="F66" s="4">
        <f t="shared" ref="F66:G66" si="21">F67</f>
        <v>1300</v>
      </c>
      <c r="G66" s="4">
        <f t="shared" si="21"/>
        <v>1300</v>
      </c>
    </row>
    <row r="67" spans="1:7" x14ac:dyDescent="0.25">
      <c r="A67" s="3">
        <v>3</v>
      </c>
      <c r="B67" s="2" t="s">
        <v>32</v>
      </c>
      <c r="C67" s="14">
        <f>C68+C69+C70</f>
        <v>1778</v>
      </c>
      <c r="D67" s="14">
        <f>D68+D69+D70</f>
        <v>0</v>
      </c>
      <c r="E67" s="4">
        <f>E68+E69+E70</f>
        <v>1300</v>
      </c>
      <c r="F67" s="4">
        <f t="shared" ref="F67:G67" si="22">F68+F69+F70</f>
        <v>1300</v>
      </c>
      <c r="G67" s="4">
        <f t="shared" si="22"/>
        <v>1300</v>
      </c>
    </row>
    <row r="68" spans="1:7" x14ac:dyDescent="0.25">
      <c r="A68" s="8" t="s">
        <v>5</v>
      </c>
      <c r="B68" s="2" t="s">
        <v>18</v>
      </c>
      <c r="C68" s="4"/>
      <c r="D68" s="4">
        <v>0</v>
      </c>
      <c r="E68" s="4">
        <v>0</v>
      </c>
      <c r="F68" s="4">
        <v>0</v>
      </c>
      <c r="G68" s="4">
        <v>0</v>
      </c>
    </row>
    <row r="69" spans="1:7" x14ac:dyDescent="0.25">
      <c r="A69" s="8" t="s">
        <v>7</v>
      </c>
      <c r="B69" s="2" t="s">
        <v>17</v>
      </c>
      <c r="C69" s="4">
        <v>1778</v>
      </c>
      <c r="D69" s="4">
        <v>0</v>
      </c>
      <c r="E69" s="4">
        <v>1300</v>
      </c>
      <c r="F69" s="4">
        <v>1300</v>
      </c>
      <c r="G69" s="4">
        <v>1300</v>
      </c>
    </row>
    <row r="70" spans="1:7" x14ac:dyDescent="0.25">
      <c r="A70" s="8" t="s">
        <v>8</v>
      </c>
      <c r="B70" s="2" t="s">
        <v>19</v>
      </c>
      <c r="C70" s="4"/>
      <c r="D70" s="4">
        <v>0</v>
      </c>
      <c r="E70" s="4">
        <v>0</v>
      </c>
      <c r="F70" s="4">
        <v>0</v>
      </c>
      <c r="G70" s="4">
        <v>0</v>
      </c>
    </row>
    <row r="71" spans="1:7" x14ac:dyDescent="0.25">
      <c r="A71" s="3" t="s">
        <v>41</v>
      </c>
      <c r="B71" s="2" t="s">
        <v>42</v>
      </c>
      <c r="C71" s="14">
        <f>C72</f>
        <v>150</v>
      </c>
      <c r="D71" s="14">
        <f>D72</f>
        <v>300</v>
      </c>
      <c r="E71" s="4">
        <f>E72</f>
        <v>300</v>
      </c>
      <c r="F71" s="4">
        <f t="shared" ref="F71:G71" si="23">F72</f>
        <v>250</v>
      </c>
      <c r="G71" s="4">
        <f t="shared" si="23"/>
        <v>200</v>
      </c>
    </row>
    <row r="72" spans="1:7" x14ac:dyDescent="0.25">
      <c r="A72" s="3">
        <v>4</v>
      </c>
      <c r="B72" s="2" t="s">
        <v>34</v>
      </c>
      <c r="C72" s="14">
        <f>C73</f>
        <v>150</v>
      </c>
      <c r="D72" s="14">
        <f>D73</f>
        <v>300</v>
      </c>
      <c r="E72" s="4">
        <f>E73</f>
        <v>300</v>
      </c>
      <c r="F72" s="4">
        <f t="shared" ref="F72:G72" si="24">F73</f>
        <v>250</v>
      </c>
      <c r="G72" s="4">
        <f t="shared" si="24"/>
        <v>200</v>
      </c>
    </row>
    <row r="73" spans="1:7" x14ac:dyDescent="0.25">
      <c r="A73" s="8" t="s">
        <v>11</v>
      </c>
      <c r="B73" s="2" t="s">
        <v>21</v>
      </c>
      <c r="C73" s="4">
        <v>150</v>
      </c>
      <c r="D73" s="4">
        <v>300</v>
      </c>
      <c r="E73" s="4">
        <v>300</v>
      </c>
      <c r="F73" s="4">
        <v>250</v>
      </c>
      <c r="G73" s="4">
        <v>200</v>
      </c>
    </row>
  </sheetData>
  <dataValidations count="1">
    <dataValidation type="whole" allowBlank="1" showInputMessage="1" showErrorMessage="1" errorTitle="GREŠKA" error="U ovo polje je dozvoljen unos samo brojčanih vrijednosti (bez decimala!)" sqref="E26:G32 E35:G35 D24 D27:D29 D31 D43 D45:D46 C29 D38" xr:uid="{6E9A5F7F-9C6F-4D87-8B40-06939BCB391E}">
      <formula1>0</formula1>
      <formula2>10000000000</formula2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Korisnik</cp:lastModifiedBy>
  <cp:lastPrinted>2023-09-25T18:48:39Z</cp:lastPrinted>
  <dcterms:created xsi:type="dcterms:W3CDTF">2022-10-31T10:11:38Z</dcterms:created>
  <dcterms:modified xsi:type="dcterms:W3CDTF">2025-10-20T11:08:57Z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