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2E7C8AFC-D29F-4AD3-95BF-A1EDCD3A67C9}"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F323" i="9"/>
  <c r="H322" i="9"/>
  <c r="G322" i="9"/>
  <c r="F322" i="9"/>
  <c r="H321" i="9"/>
  <c r="E321" i="9" s="1"/>
  <c r="B321" i="9" s="1"/>
  <c r="G321" i="9"/>
  <c r="F321" i="9"/>
  <c r="H320" i="9"/>
  <c r="E320" i="9" s="1"/>
  <c r="B320" i="9" s="1"/>
  <c r="G320" i="9"/>
  <c r="F320" i="9"/>
  <c r="H319" i="9"/>
  <c r="G319" i="9"/>
  <c r="E319" i="9" s="1"/>
  <c r="F319" i="9"/>
  <c r="H318" i="9"/>
  <c r="G318" i="9"/>
  <c r="F318" i="9"/>
  <c r="H317" i="9"/>
  <c r="E317" i="9" s="1"/>
  <c r="B317" i="9" s="1"/>
  <c r="G317" i="9"/>
  <c r="F317" i="9"/>
  <c r="F316" i="9"/>
  <c r="F315" i="9"/>
  <c r="F314" i="9"/>
  <c r="H313" i="9"/>
  <c r="E313" i="9" s="1"/>
  <c r="B313" i="9" s="1"/>
  <c r="G313" i="9"/>
  <c r="F313" i="9"/>
  <c r="H312" i="9"/>
  <c r="G312" i="9"/>
  <c r="F312" i="9"/>
  <c r="H311" i="9"/>
  <c r="G311" i="9"/>
  <c r="F311" i="9"/>
  <c r="H310"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L291" i="9"/>
  <c r="F291" i="9"/>
  <c r="E291" i="9"/>
  <c r="B291" i="9" s="1"/>
  <c r="M290" i="9"/>
  <c r="L290" i="9"/>
  <c r="F290" i="9"/>
  <c r="E290" i="9"/>
  <c r="B290" i="9" s="1"/>
  <c r="M289" i="9"/>
  <c r="L289" i="9"/>
  <c r="F289" i="9" s="1"/>
  <c r="E289" i="9"/>
  <c r="B289" i="9"/>
  <c r="M288" i="9"/>
  <c r="L288" i="9"/>
  <c r="F288" i="9" s="1"/>
  <c r="E288" i="9"/>
  <c r="B288" i="9"/>
  <c r="M287" i="9"/>
  <c r="L287" i="9"/>
  <c r="F287" i="9"/>
  <c r="E287" i="9"/>
  <c r="B287" i="9" s="1"/>
  <c r="M286" i="9"/>
  <c r="L286" i="9"/>
  <c r="F286" i="9"/>
  <c r="E286" i="9"/>
  <c r="B286" i="9" s="1"/>
  <c r="M285" i="9"/>
  <c r="L285" i="9"/>
  <c r="F285" i="9" s="1"/>
  <c r="E285" i="9"/>
  <c r="B285" i="9"/>
  <c r="M284" i="9"/>
  <c r="L284" i="9"/>
  <c r="F284" i="9" s="1"/>
  <c r="E284" i="9"/>
  <c r="B284" i="9"/>
  <c r="M283" i="9"/>
  <c r="L283" i="9"/>
  <c r="F283" i="9"/>
  <c r="E283" i="9"/>
  <c r="B283" i="9" s="1"/>
  <c r="M282" i="9"/>
  <c r="L282" i="9"/>
  <c r="F282" i="9"/>
  <c r="E282" i="9"/>
  <c r="B282" i="9" s="1"/>
  <c r="M281" i="9"/>
  <c r="L281" i="9"/>
  <c r="F281" i="9" s="1"/>
  <c r="E281" i="9"/>
  <c r="B281" i="9"/>
  <c r="M280" i="9"/>
  <c r="L280" i="9"/>
  <c r="F280" i="9" s="1"/>
  <c r="E280" i="9"/>
  <c r="B280" i="9"/>
  <c r="M279" i="9"/>
  <c r="L279" i="9"/>
  <c r="F279" i="9"/>
  <c r="E279" i="9"/>
  <c r="B279" i="9" s="1"/>
  <c r="M278" i="9"/>
  <c r="L278" i="9"/>
  <c r="F278" i="9"/>
  <c r="E278" i="9"/>
  <c r="B278" i="9" s="1"/>
  <c r="M277" i="9"/>
  <c r="L277" i="9"/>
  <c r="F277" i="9" s="1"/>
  <c r="E277" i="9"/>
  <c r="B277" i="9"/>
  <c r="M276" i="9"/>
  <c r="L276" i="9"/>
  <c r="F276" i="9" s="1"/>
  <c r="E276" i="9"/>
  <c r="B276" i="9"/>
  <c r="M275" i="9"/>
  <c r="L275" i="9"/>
  <c r="F275" i="9"/>
  <c r="E275" i="9"/>
  <c r="B275" i="9" s="1"/>
  <c r="M274" i="9"/>
  <c r="L274" i="9"/>
  <c r="F274" i="9"/>
  <c r="E274" i="9"/>
  <c r="B274" i="9" s="1"/>
  <c r="M273" i="9"/>
  <c r="L273" i="9"/>
  <c r="F273" i="9" s="1"/>
  <c r="E273" i="9"/>
  <c r="B273" i="9"/>
  <c r="M272" i="9"/>
  <c r="L272" i="9"/>
  <c r="F272" i="9" s="1"/>
  <c r="E272" i="9"/>
  <c r="B272" i="9"/>
  <c r="M271" i="9"/>
  <c r="L271" i="9"/>
  <c r="F271" i="9"/>
  <c r="E271" i="9"/>
  <c r="B271" i="9" s="1"/>
  <c r="M270" i="9"/>
  <c r="L270" i="9"/>
  <c r="F270" i="9"/>
  <c r="E270" i="9"/>
  <c r="B270" i="9" s="1"/>
  <c r="M269" i="9"/>
  <c r="L269" i="9"/>
  <c r="F269" i="9" s="1"/>
  <c r="E269" i="9"/>
  <c r="B269" i="9"/>
  <c r="M268" i="9"/>
  <c r="L268" i="9"/>
  <c r="F268" i="9" s="1"/>
  <c r="E268" i="9"/>
  <c r="B268" i="9"/>
  <c r="M267" i="9"/>
  <c r="L267" i="9"/>
  <c r="F267" i="9"/>
  <c r="E267" i="9"/>
  <c r="B267" i="9" s="1"/>
  <c r="M266" i="9"/>
  <c r="L266" i="9"/>
  <c r="F266" i="9"/>
  <c r="E266" i="9"/>
  <c r="B266" i="9" s="1"/>
  <c r="M265" i="9"/>
  <c r="L265" i="9"/>
  <c r="F265" i="9" s="1"/>
  <c r="E265" i="9"/>
  <c r="B265" i="9"/>
  <c r="M264" i="9"/>
  <c r="L264" i="9"/>
  <c r="F264" i="9" s="1"/>
  <c r="E264" i="9"/>
  <c r="B264" i="9"/>
  <c r="M263" i="9"/>
  <c r="L263" i="9"/>
  <c r="F263" i="9"/>
  <c r="E263" i="9"/>
  <c r="B263" i="9" s="1"/>
  <c r="M262" i="9"/>
  <c r="L262" i="9"/>
  <c r="F262" i="9"/>
  <c r="E262" i="9"/>
  <c r="B262" i="9" s="1"/>
  <c r="M261" i="9"/>
  <c r="L261" i="9"/>
  <c r="F261" i="9" s="1"/>
  <c r="E261" i="9"/>
  <c r="B261" i="9"/>
  <c r="M260" i="9"/>
  <c r="L260" i="9"/>
  <c r="F260" i="9" s="1"/>
  <c r="E260" i="9"/>
  <c r="B260" i="9"/>
  <c r="M259" i="9"/>
  <c r="L259" i="9"/>
  <c r="F259" i="9"/>
  <c r="E259" i="9"/>
  <c r="B259" i="9" s="1"/>
  <c r="M258" i="9"/>
  <c r="L258" i="9"/>
  <c r="F258" i="9"/>
  <c r="E258" i="9"/>
  <c r="B258" i="9" s="1"/>
  <c r="M257" i="9"/>
  <c r="L257" i="9"/>
  <c r="F257" i="9" s="1"/>
  <c r="E257" i="9"/>
  <c r="B257" i="9"/>
  <c r="M256" i="9"/>
  <c r="L256" i="9"/>
  <c r="F256" i="9" s="1"/>
  <c r="E256" i="9"/>
  <c r="B256" i="9"/>
  <c r="M255" i="9"/>
  <c r="L255" i="9"/>
  <c r="F255" i="9"/>
  <c r="E255" i="9"/>
  <c r="B255" i="9" s="1"/>
  <c r="M254" i="9"/>
  <c r="L254" i="9"/>
  <c r="F254" i="9"/>
  <c r="E254" i="9"/>
  <c r="B254" i="9" s="1"/>
  <c r="M253" i="9"/>
  <c r="L253" i="9"/>
  <c r="F253" i="9" s="1"/>
  <c r="E253" i="9"/>
  <c r="B253" i="9"/>
  <c r="M252" i="9"/>
  <c r="L252" i="9"/>
  <c r="F252" i="9" s="1"/>
  <c r="E252" i="9"/>
  <c r="B252" i="9"/>
  <c r="M251" i="9"/>
  <c r="L251" i="9"/>
  <c r="F251" i="9"/>
  <c r="E251" i="9"/>
  <c r="B251" i="9" s="1"/>
  <c r="M250" i="9"/>
  <c r="L250" i="9"/>
  <c r="F250" i="9"/>
  <c r="E250" i="9"/>
  <c r="B250" i="9" s="1"/>
  <c r="M249" i="9"/>
  <c r="L249" i="9"/>
  <c r="F249" i="9" s="1"/>
  <c r="E249" i="9"/>
  <c r="B249" i="9"/>
  <c r="M248" i="9"/>
  <c r="L248" i="9"/>
  <c r="F248" i="9" s="1"/>
  <c r="E248" i="9"/>
  <c r="B248" i="9"/>
  <c r="M247" i="9"/>
  <c r="F247" i="9" s="1"/>
  <c r="L247" i="9"/>
  <c r="E247" i="9"/>
  <c r="M246" i="9"/>
  <c r="F246" i="9" s="1"/>
  <c r="L246" i="9"/>
  <c r="E246" i="9"/>
  <c r="M245" i="9"/>
  <c r="L245" i="9"/>
  <c r="F245" i="9" s="1"/>
  <c r="E245" i="9"/>
  <c r="B245" i="9"/>
  <c r="M244" i="9"/>
  <c r="L244" i="9"/>
  <c r="E244" i="9"/>
  <c r="M243" i="9"/>
  <c r="F243" i="9" s="1"/>
  <c r="L243" i="9"/>
  <c r="E243" i="9"/>
  <c r="M242" i="9"/>
  <c r="F242" i="9" s="1"/>
  <c r="L242" i="9"/>
  <c r="E242" i="9"/>
  <c r="M241" i="9"/>
  <c r="L241" i="9"/>
  <c r="F241" i="9" s="1"/>
  <c r="E241" i="9"/>
  <c r="B241" i="9"/>
  <c r="M240" i="9"/>
  <c r="L240" i="9"/>
  <c r="F240" i="9" s="1"/>
  <c r="B240" i="9" s="1"/>
  <c r="E240" i="9"/>
  <c r="M239" i="9"/>
  <c r="F239" i="9" s="1"/>
  <c r="L239" i="9"/>
  <c r="E239" i="9"/>
  <c r="M238" i="9"/>
  <c r="F238" i="9" s="1"/>
  <c r="L238" i="9"/>
  <c r="E238" i="9"/>
  <c r="M237" i="9"/>
  <c r="L237" i="9"/>
  <c r="E237" i="9"/>
  <c r="M236" i="9"/>
  <c r="L236" i="9"/>
  <c r="E236" i="9"/>
  <c r="M235" i="9"/>
  <c r="L235" i="9"/>
  <c r="F235" i="9"/>
  <c r="E235" i="9"/>
  <c r="B235" i="9" s="1"/>
  <c r="M234" i="9"/>
  <c r="L234" i="9"/>
  <c r="F234" i="9"/>
  <c r="E234" i="9"/>
  <c r="B234" i="9" s="1"/>
  <c r="M233" i="9"/>
  <c r="L233" i="9"/>
  <c r="F233" i="9" s="1"/>
  <c r="E233" i="9"/>
  <c r="B233" i="9"/>
  <c r="M232" i="9"/>
  <c r="L232" i="9"/>
  <c r="F232" i="9" s="1"/>
  <c r="E232" i="9"/>
  <c r="B232" i="9"/>
  <c r="M231" i="9"/>
  <c r="F231" i="9" s="1"/>
  <c r="L231" i="9"/>
  <c r="E231" i="9"/>
  <c r="M230" i="9"/>
  <c r="L230" i="9"/>
  <c r="F230" i="9"/>
  <c r="E230" i="9"/>
  <c r="M229" i="9"/>
  <c r="L229" i="9"/>
  <c r="F229" i="9"/>
  <c r="B229" i="9" s="1"/>
  <c r="E229" i="9"/>
  <c r="M228"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B171" i="9" s="1"/>
  <c r="G171" i="9"/>
  <c r="F171" i="9"/>
  <c r="H170" i="9"/>
  <c r="G170" i="9"/>
  <c r="F170" i="9"/>
  <c r="E170" i="9"/>
  <c r="B170" i="9" s="1"/>
  <c r="H169" i="9"/>
  <c r="G169" i="9"/>
  <c r="E169" i="9" s="1"/>
  <c r="F169" i="9"/>
  <c r="H168" i="9"/>
  <c r="G168" i="9"/>
  <c r="F168" i="9"/>
  <c r="H167" i="9"/>
  <c r="E167" i="9" s="1"/>
  <c r="B167" i="9" s="1"/>
  <c r="G167" i="9"/>
  <c r="F167" i="9"/>
  <c r="H166" i="9"/>
  <c r="G166" i="9"/>
  <c r="F166" i="9"/>
  <c r="E166" i="9"/>
  <c r="B166" i="9" s="1"/>
  <c r="H165" i="9"/>
  <c r="G165" i="9"/>
  <c r="E165" i="9" s="1"/>
  <c r="F165" i="9"/>
  <c r="H164" i="9"/>
  <c r="G164" i="9"/>
  <c r="F164" i="9"/>
  <c r="H163" i="9"/>
  <c r="E163" i="9" s="1"/>
  <c r="B163" i="9" s="1"/>
  <c r="G163" i="9"/>
  <c r="F163" i="9"/>
  <c r="H162" i="9"/>
  <c r="G162" i="9"/>
  <c r="F162" i="9"/>
  <c r="E162" i="9"/>
  <c r="B162" i="9" s="1"/>
  <c r="H161" i="9"/>
  <c r="G161" i="9"/>
  <c r="E161" i="9" s="1"/>
  <c r="F161" i="9"/>
  <c r="H160" i="9"/>
  <c r="G160" i="9"/>
  <c r="F160" i="9"/>
  <c r="H159" i="9"/>
  <c r="E159" i="9" s="1"/>
  <c r="B159" i="9" s="1"/>
  <c r="G159" i="9"/>
  <c r="F159" i="9"/>
  <c r="H158" i="9"/>
  <c r="G158" i="9"/>
  <c r="F158" i="9"/>
  <c r="E158" i="9"/>
  <c r="B158" i="9" s="1"/>
  <c r="H157" i="9"/>
  <c r="G157" i="9"/>
  <c r="E157" i="9" s="1"/>
  <c r="F157" i="9"/>
  <c r="B157" i="9"/>
  <c r="F156" i="9"/>
  <c r="H155" i="9"/>
  <c r="E155" i="9" s="1"/>
  <c r="G155" i="9"/>
  <c r="F155" i="9"/>
  <c r="H154" i="9"/>
  <c r="G154" i="9"/>
  <c r="E154" i="9" s="1"/>
  <c r="B154" i="9" s="1"/>
  <c r="F154" i="9"/>
  <c r="H153" i="9"/>
  <c r="G153" i="9"/>
  <c r="E153" i="9" s="1"/>
  <c r="B153" i="9" s="1"/>
  <c r="F153" i="9"/>
  <c r="H152" i="9"/>
  <c r="G152" i="9"/>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H143" i="9"/>
  <c r="E143" i="9" s="1"/>
  <c r="G143" i="9"/>
  <c r="F143" i="9"/>
  <c r="B143" i="9"/>
  <c r="H142" i="9"/>
  <c r="G142" i="9"/>
  <c r="F142" i="9"/>
  <c r="E142" i="9"/>
  <c r="B142" i="9" s="1"/>
  <c r="H141" i="9"/>
  <c r="G141" i="9"/>
  <c r="E141" i="9" s="1"/>
  <c r="F141" i="9"/>
  <c r="B141" i="9"/>
  <c r="H140" i="9"/>
  <c r="G140" i="9"/>
  <c r="F140" i="9"/>
  <c r="E140" i="9"/>
  <c r="B140" i="9" s="1"/>
  <c r="H139" i="9"/>
  <c r="E139" i="9" s="1"/>
  <c r="G139" i="9"/>
  <c r="F139" i="9"/>
  <c r="H138" i="9"/>
  <c r="G138" i="9"/>
  <c r="E138" i="9" s="1"/>
  <c r="B138" i="9" s="1"/>
  <c r="F138" i="9"/>
  <c r="H137" i="9"/>
  <c r="G137" i="9"/>
  <c r="E137" i="9" s="1"/>
  <c r="B137" i="9" s="1"/>
  <c r="F137" i="9"/>
  <c r="H136" i="9"/>
  <c r="G136" i="9"/>
  <c r="F136" i="9"/>
  <c r="H135" i="9"/>
  <c r="E135" i="9" s="1"/>
  <c r="B135" i="9" s="1"/>
  <c r="G135" i="9"/>
  <c r="F135" i="9"/>
  <c r="H134" i="9"/>
  <c r="G134" i="9"/>
  <c r="F134" i="9"/>
  <c r="E134" i="9"/>
  <c r="B134" i="9" s="1"/>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H127" i="9"/>
  <c r="E127" i="9" s="1"/>
  <c r="B127" i="9" s="1"/>
  <c r="G127" i="9"/>
  <c r="F127" i="9"/>
  <c r="H126" i="9"/>
  <c r="G126" i="9"/>
  <c r="F126" i="9"/>
  <c r="E126" i="9"/>
  <c r="B126" i="9" s="1"/>
  <c r="H125" i="9"/>
  <c r="G125" i="9"/>
  <c r="E125" i="9" s="1"/>
  <c r="F125" i="9"/>
  <c r="B125" i="9"/>
  <c r="H124" i="9"/>
  <c r="G124" i="9"/>
  <c r="F124" i="9"/>
  <c r="E124" i="9"/>
  <c r="B124" i="9" s="1"/>
  <c r="H123" i="9"/>
  <c r="E123" i="9" s="1"/>
  <c r="G123" i="9"/>
  <c r="F123" i="9"/>
  <c r="H122" i="9"/>
  <c r="G122" i="9"/>
  <c r="E122" i="9" s="1"/>
  <c r="B122" i="9" s="1"/>
  <c r="F122" i="9"/>
  <c r="H121" i="9"/>
  <c r="G121" i="9"/>
  <c r="E121" i="9" s="1"/>
  <c r="B121" i="9" s="1"/>
  <c r="F121" i="9"/>
  <c r="H120" i="9"/>
  <c r="G120" i="9"/>
  <c r="F120" i="9"/>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H111" i="9"/>
  <c r="E111" i="9" s="1"/>
  <c r="B111" i="9" s="1"/>
  <c r="G111" i="9"/>
  <c r="F111" i="9"/>
  <c r="H110" i="9"/>
  <c r="G110" i="9"/>
  <c r="F110" i="9"/>
  <c r="E110" i="9"/>
  <c r="B110" i="9" s="1"/>
  <c r="H109" i="9"/>
  <c r="G109" i="9"/>
  <c r="E109" i="9" s="1"/>
  <c r="F109" i="9"/>
  <c r="B109" i="9"/>
  <c r="H108" i="9"/>
  <c r="G108" i="9"/>
  <c r="F108" i="9"/>
  <c r="E108" i="9"/>
  <c r="B108" i="9" s="1"/>
  <c r="H107" i="9"/>
  <c r="E107" i="9" s="1"/>
  <c r="G107" i="9"/>
  <c r="F107" i="9"/>
  <c r="H106" i="9"/>
  <c r="G106" i="9"/>
  <c r="E106" i="9" s="1"/>
  <c r="B106" i="9" s="1"/>
  <c r="F106" i="9"/>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G99" i="9"/>
  <c r="F99" i="9"/>
  <c r="B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G82" i="9"/>
  <c r="F82" i="9"/>
  <c r="E82" i="9"/>
  <c r="B82" i="9" s="1"/>
  <c r="H81" i="9"/>
  <c r="G81" i="9"/>
  <c r="F81" i="9"/>
  <c r="H80" i="9"/>
  <c r="G80" i="9"/>
  <c r="F80" i="9"/>
  <c r="H79" i="9"/>
  <c r="E79" i="9" s="1"/>
  <c r="B79" i="9" s="1"/>
  <c r="G79" i="9"/>
  <c r="F79" i="9"/>
  <c r="H78" i="9"/>
  <c r="G78" i="9"/>
  <c r="F78" i="9"/>
  <c r="E78" i="9"/>
  <c r="B78" i="9" s="1"/>
  <c r="H77" i="9"/>
  <c r="G77" i="9"/>
  <c r="E77" i="9" s="1"/>
  <c r="B77" i="9" s="1"/>
  <c r="F77" i="9"/>
  <c r="H76" i="9"/>
  <c r="G76" i="9"/>
  <c r="F76" i="9"/>
  <c r="H75" i="9"/>
  <c r="E75" i="9" s="1"/>
  <c r="G75" i="9"/>
  <c r="F75" i="9"/>
  <c r="B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F60" i="9"/>
  <c r="H59" i="9"/>
  <c r="E59" i="9" s="1"/>
  <c r="G59" i="9"/>
  <c r="F59" i="9"/>
  <c r="B59" i="9"/>
  <c r="H58" i="9"/>
  <c r="G58" i="9"/>
  <c r="F58" i="9"/>
  <c r="E58" i="9"/>
  <c r="B58" i="9" s="1"/>
  <c r="H57" i="9"/>
  <c r="G57" i="9"/>
  <c r="E57" i="9" s="1"/>
  <c r="B57" i="9" s="1"/>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F44" i="9"/>
  <c r="H43" i="9"/>
  <c r="E43" i="9" s="1"/>
  <c r="G43" i="9"/>
  <c r="F43" i="9"/>
  <c r="B43" i="9"/>
  <c r="H42" i="9"/>
  <c r="G42" i="9"/>
  <c r="F42" i="9"/>
  <c r="E42" i="9"/>
  <c r="B42" i="9" s="1"/>
  <c r="H41" i="9"/>
  <c r="G41" i="9"/>
  <c r="E41" i="9" s="1"/>
  <c r="B41" i="9" s="1"/>
  <c r="F41" i="9"/>
  <c r="H40" i="9"/>
  <c r="G40" i="9"/>
  <c r="F40" i="9"/>
  <c r="H39" i="9"/>
  <c r="E39" i="9" s="1"/>
  <c r="B39" i="9" s="1"/>
  <c r="G39" i="9"/>
  <c r="F39" i="9"/>
  <c r="H38" i="9"/>
  <c r="G38" i="9"/>
  <c r="F38" i="9"/>
  <c r="E38" i="9"/>
  <c r="B38" i="9" s="1"/>
  <c r="H37" i="9"/>
  <c r="G37" i="9"/>
  <c r="F37" i="9"/>
  <c r="H36" i="9"/>
  <c r="G36" i="9"/>
  <c r="F36" i="9"/>
  <c r="H35" i="9"/>
  <c r="G35" i="9"/>
  <c r="F35" i="9"/>
  <c r="E35" i="9"/>
  <c r="B35" i="9" s="1"/>
  <c r="H34" i="9"/>
  <c r="E34" i="9" s="1"/>
  <c r="G34" i="9"/>
  <c r="F34" i="9"/>
  <c r="H33" i="9"/>
  <c r="G33" i="9"/>
  <c r="F33" i="9"/>
  <c r="H32" i="9"/>
  <c r="E32" i="9" s="1"/>
  <c r="G32" i="9"/>
  <c r="F32" i="9"/>
  <c r="B32" i="9"/>
  <c r="H31" i="9"/>
  <c r="G31" i="9"/>
  <c r="E31" i="9" s="1"/>
  <c r="B31" i="9" s="1"/>
  <c r="F31" i="9"/>
  <c r="H30" i="9"/>
  <c r="G30" i="9"/>
  <c r="E30" i="9" s="1"/>
  <c r="F30" i="9"/>
  <c r="H29" i="9"/>
  <c r="G29" i="9"/>
  <c r="F29" i="9"/>
  <c r="H28" i="9"/>
  <c r="G28" i="9"/>
  <c r="F28" i="9"/>
  <c r="H27" i="9"/>
  <c r="G27" i="9"/>
  <c r="F27" i="9"/>
  <c r="E27" i="9"/>
  <c r="B27" i="9" s="1"/>
  <c r="H26" i="9"/>
  <c r="E26" i="9" s="1"/>
  <c r="G26" i="9"/>
  <c r="F26" i="9"/>
  <c r="H25" i="9"/>
  <c r="G25" i="9"/>
  <c r="F25" i="9"/>
  <c r="F24" i="9"/>
  <c r="I10" i="9"/>
  <c r="F4" i="9"/>
  <c r="O3" i="9"/>
  <c r="I3" i="9"/>
  <c r="H3" i="9"/>
  <c r="G3" i="9"/>
  <c r="D104" i="8"/>
  <c r="D97" i="8"/>
  <c r="D92" i="8"/>
  <c r="C1669" i="1" s="1"/>
  <c r="D87" i="8"/>
  <c r="D82" i="8"/>
  <c r="D77" i="8"/>
  <c r="D72" i="8"/>
  <c r="C1649" i="1" s="1"/>
  <c r="D67" i="8"/>
  <c r="D62" i="8"/>
  <c r="D57" i="8"/>
  <c r="C1634" i="1" s="1"/>
  <c r="D52" i="8"/>
  <c r="D46" i="8"/>
  <c r="D37" i="8"/>
  <c r="D27" i="8"/>
  <c r="D25" i="8" s="1"/>
  <c r="C1602" i="1" s="1"/>
  <c r="G1602" i="1" s="1"/>
  <c r="D18" i="8"/>
  <c r="D8" i="8"/>
  <c r="D6" i="8" s="1"/>
  <c r="E44" i="7"/>
  <c r="D44" i="7"/>
  <c r="E39" i="7"/>
  <c r="D39" i="7"/>
  <c r="D38" i="7" s="1"/>
  <c r="H35" i="3" s="1"/>
  <c r="E38" i="7"/>
  <c r="E30" i="7"/>
  <c r="D30" i="7"/>
  <c r="E23" i="7"/>
  <c r="E22" i="7" s="1"/>
  <c r="D23" i="7"/>
  <c r="D22" i="7"/>
  <c r="H34" i="3" s="1"/>
  <c r="E14" i="7"/>
  <c r="D14" i="7"/>
  <c r="E7" i="7"/>
  <c r="D7" i="7"/>
  <c r="D6" i="7" s="1"/>
  <c r="D5" i="7" s="1"/>
  <c r="F140" i="6"/>
  <c r="F139" i="6"/>
  <c r="F138" i="6"/>
  <c r="F137" i="6"/>
  <c r="F136" i="6"/>
  <c r="F135" i="6"/>
  <c r="F134" i="6"/>
  <c r="F133" i="6"/>
  <c r="F132" i="6"/>
  <c r="F131" i="6"/>
  <c r="F130" i="6"/>
  <c r="E130" i="6"/>
  <c r="D130" i="6"/>
  <c r="D129" i="6" s="1"/>
  <c r="F129"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D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E648" i="4" s="1"/>
  <c r="D642" i="1" s="1"/>
  <c r="D427"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49" i="1" s="1"/>
  <c r="G49" i="1" s="1"/>
  <c r="D53" i="4"/>
  <c r="F52" i="4"/>
  <c r="F51" i="4"/>
  <c r="F50" i="4"/>
  <c r="E50" i="4"/>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G1684" i="1" s="1"/>
  <c r="C1683" i="1"/>
  <c r="H1682" i="1"/>
  <c r="C1682" i="1"/>
  <c r="G1682" i="1" s="1"/>
  <c r="C1681" i="1"/>
  <c r="H1681" i="1" s="1"/>
  <c r="C1680" i="1"/>
  <c r="G1679" i="1"/>
  <c r="C1679" i="1"/>
  <c r="H1679" i="1" s="1"/>
  <c r="C1678" i="1"/>
  <c r="H1677" i="1"/>
  <c r="G1677" i="1"/>
  <c r="C1677" i="1"/>
  <c r="H1676" i="1"/>
  <c r="G1676" i="1"/>
  <c r="C1676" i="1"/>
  <c r="C1675" i="1"/>
  <c r="H1674" i="1"/>
  <c r="C1674" i="1"/>
  <c r="G1674" i="1" s="1"/>
  <c r="H1673" i="1"/>
  <c r="G1673" i="1"/>
  <c r="C1673" i="1"/>
  <c r="C1672" i="1"/>
  <c r="G1671" i="1"/>
  <c r="C1671" i="1"/>
  <c r="H1671" i="1" s="1"/>
  <c r="C1670" i="1"/>
  <c r="H1669" i="1"/>
  <c r="G1669" i="1"/>
  <c r="C1668" i="1"/>
  <c r="C1667" i="1"/>
  <c r="H1667" i="1" s="1"/>
  <c r="C1666" i="1"/>
  <c r="G1666" i="1" s="1"/>
  <c r="H1665" i="1"/>
  <c r="G1665" i="1"/>
  <c r="C1665" i="1"/>
  <c r="H1664" i="1"/>
  <c r="C1664" i="1"/>
  <c r="G1664" i="1" s="1"/>
  <c r="G1663" i="1"/>
  <c r="C1663" i="1"/>
  <c r="H1663" i="1" s="1"/>
  <c r="C1662" i="1"/>
  <c r="H1661" i="1"/>
  <c r="G1661" i="1"/>
  <c r="C1661" i="1"/>
  <c r="G1660" i="1"/>
  <c r="C1660" i="1"/>
  <c r="H1660" i="1" s="1"/>
  <c r="C1659" i="1"/>
  <c r="C1658" i="1"/>
  <c r="H1657" i="1"/>
  <c r="G1657" i="1"/>
  <c r="C1657" i="1"/>
  <c r="H1656" i="1"/>
  <c r="C1656" i="1"/>
  <c r="G1656" i="1" s="1"/>
  <c r="C1655" i="1"/>
  <c r="H1655" i="1" s="1"/>
  <c r="C1654" i="1"/>
  <c r="H1653" i="1"/>
  <c r="G1653" i="1"/>
  <c r="C1653" i="1"/>
  <c r="H1652" i="1"/>
  <c r="G1652" i="1"/>
  <c r="C1652" i="1"/>
  <c r="C1651" i="1"/>
  <c r="H1650" i="1"/>
  <c r="C1650" i="1"/>
  <c r="G1650" i="1" s="1"/>
  <c r="H1649" i="1"/>
  <c r="G1649" i="1"/>
  <c r="H1648" i="1"/>
  <c r="G1648" i="1"/>
  <c r="C1648" i="1"/>
  <c r="C1647" i="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H1637" i="1"/>
  <c r="G1637" i="1"/>
  <c r="C1637" i="1"/>
  <c r="G1636" i="1"/>
  <c r="C1636" i="1"/>
  <c r="H1636" i="1" s="1"/>
  <c r="G1635" i="1"/>
  <c r="C1635" i="1"/>
  <c r="H1635" i="1" s="1"/>
  <c r="H1633" i="1"/>
  <c r="G1633" i="1"/>
  <c r="C1633" i="1"/>
  <c r="H1632" i="1"/>
  <c r="G1632" i="1"/>
  <c r="C1632" i="1"/>
  <c r="G1631" i="1"/>
  <c r="C1631" i="1"/>
  <c r="H1631" i="1" s="1"/>
  <c r="H1630" i="1"/>
  <c r="C1630" i="1"/>
  <c r="G1630" i="1" s="1"/>
  <c r="G1627" i="1"/>
  <c r="C1627" i="1"/>
  <c r="H1627" i="1" s="1"/>
  <c r="C1626" i="1"/>
  <c r="H1625" i="1"/>
  <c r="G1625" i="1"/>
  <c r="C1625" i="1"/>
  <c r="G1624" i="1"/>
  <c r="C1624" i="1"/>
  <c r="H1624" i="1" s="1"/>
  <c r="C1623" i="1"/>
  <c r="C1620" i="1"/>
  <c r="H1620" i="1" s="1"/>
  <c r="G1619" i="1"/>
  <c r="C1619" i="1"/>
  <c r="H1619" i="1" s="1"/>
  <c r="H1618" i="1"/>
  <c r="C1618" i="1"/>
  <c r="G1618" i="1" s="1"/>
  <c r="H1617" i="1"/>
  <c r="G1617" i="1"/>
  <c r="C1617" i="1"/>
  <c r="G1616" i="1"/>
  <c r="C1616" i="1"/>
  <c r="H1616" i="1" s="1"/>
  <c r="G1615" i="1"/>
  <c r="C1615" i="1"/>
  <c r="H1615" i="1" s="1"/>
  <c r="H1614" i="1"/>
  <c r="C1614" i="1"/>
  <c r="G1614" i="1" s="1"/>
  <c r="G1613" i="1"/>
  <c r="C1613" i="1"/>
  <c r="H1613" i="1" s="1"/>
  <c r="C1612" i="1"/>
  <c r="H1612" i="1" s="1"/>
  <c r="C1611" i="1"/>
  <c r="H1611" i="1" s="1"/>
  <c r="C1610" i="1"/>
  <c r="G1610" i="1" s="1"/>
  <c r="H1609" i="1"/>
  <c r="G1609" i="1"/>
  <c r="C1609" i="1"/>
  <c r="C1608" i="1"/>
  <c r="G1607" i="1"/>
  <c r="C1607" i="1"/>
  <c r="H1607" i="1" s="1"/>
  <c r="C1606" i="1"/>
  <c r="H1605" i="1"/>
  <c r="C1605" i="1"/>
  <c r="G1605" i="1" s="1"/>
  <c r="C1603" i="1"/>
  <c r="C1601" i="1"/>
  <c r="H1601" i="1" s="1"/>
  <c r="G1600" i="1"/>
  <c r="C1600" i="1"/>
  <c r="H1600" i="1" s="1"/>
  <c r="G1599" i="1"/>
  <c r="C1599" i="1"/>
  <c r="H1599" i="1" s="1"/>
  <c r="C1598" i="1"/>
  <c r="G1598" i="1" s="1"/>
  <c r="H1597" i="1"/>
  <c r="G1597" i="1"/>
  <c r="C1597" i="1"/>
  <c r="H1596" i="1"/>
  <c r="G1596" i="1"/>
  <c r="C1596" i="1"/>
  <c r="C1595" i="1"/>
  <c r="H1595" i="1" s="1"/>
  <c r="H1594" i="1"/>
  <c r="C1594" i="1"/>
  <c r="G1594" i="1" s="1"/>
  <c r="C1593" i="1"/>
  <c r="H1593" i="1" s="1"/>
  <c r="G1592" i="1"/>
  <c r="C1592" i="1"/>
  <c r="H1592" i="1" s="1"/>
  <c r="C1591" i="1"/>
  <c r="H1591" i="1" s="1"/>
  <c r="H1590" i="1"/>
  <c r="C1590" i="1"/>
  <c r="G1590" i="1" s="1"/>
  <c r="C1589" i="1"/>
  <c r="C1588" i="1"/>
  <c r="H1588" i="1" s="1"/>
  <c r="C1587" i="1"/>
  <c r="H1587" i="1" s="1"/>
  <c r="C1586" i="1"/>
  <c r="C1584" i="1"/>
  <c r="H1584" i="1" s="1"/>
  <c r="G1582" i="1"/>
  <c r="C1582" i="1"/>
  <c r="J1581" i="1"/>
  <c r="H1581" i="1"/>
  <c r="G1581" i="1"/>
  <c r="D1581" i="1"/>
  <c r="C1581" i="1"/>
  <c r="D1580" i="1"/>
  <c r="C1580" i="1"/>
  <c r="J1580" i="1" s="1"/>
  <c r="D1579" i="1"/>
  <c r="C1579" i="1"/>
  <c r="H1578" i="1"/>
  <c r="D1578" i="1"/>
  <c r="C1578" i="1"/>
  <c r="D1577" i="1"/>
  <c r="C1577" i="1"/>
  <c r="H1577" i="1" s="1"/>
  <c r="G1576" i="1"/>
  <c r="D1576" i="1"/>
  <c r="J1576" i="1" s="1"/>
  <c r="C1576" i="1"/>
  <c r="I1575" i="1"/>
  <c r="H1575" i="1"/>
  <c r="D1575" i="1"/>
  <c r="C1575" i="1"/>
  <c r="G1575" i="1" s="1"/>
  <c r="J1574" i="1"/>
  <c r="H1574" i="1"/>
  <c r="D1574" i="1"/>
  <c r="G1574" i="1" s="1"/>
  <c r="I1574" i="1" s="1"/>
  <c r="C1574" i="1"/>
  <c r="D1573" i="1"/>
  <c r="C1573" i="1"/>
  <c r="D1572" i="1"/>
  <c r="C1572" i="1"/>
  <c r="H1571" i="1"/>
  <c r="D1571" i="1"/>
  <c r="C1571" i="1"/>
  <c r="G1571" i="1" s="1"/>
  <c r="J1570" i="1"/>
  <c r="H1570" i="1"/>
  <c r="D1570" i="1"/>
  <c r="G1570" i="1" s="1"/>
  <c r="I1570" i="1" s="1"/>
  <c r="C1570" i="1"/>
  <c r="D1569" i="1"/>
  <c r="C1569" i="1"/>
  <c r="H1569" i="1" s="1"/>
  <c r="G1568" i="1"/>
  <c r="D1568" i="1"/>
  <c r="J1568" i="1" s="1"/>
  <c r="C1568" i="1"/>
  <c r="I1567" i="1"/>
  <c r="H1567" i="1"/>
  <c r="D1567" i="1"/>
  <c r="C1567" i="1"/>
  <c r="G1567" i="1" s="1"/>
  <c r="J1566" i="1"/>
  <c r="H1566" i="1"/>
  <c r="D1566" i="1"/>
  <c r="G1566" i="1" s="1"/>
  <c r="I1566" i="1" s="1"/>
  <c r="C1566" i="1"/>
  <c r="D1565" i="1"/>
  <c r="C1565" i="1"/>
  <c r="G1564" i="1"/>
  <c r="D1564" i="1"/>
  <c r="J1564" i="1" s="1"/>
  <c r="C1564" i="1"/>
  <c r="G1563" i="1"/>
  <c r="D1563" i="1"/>
  <c r="H1563" i="1" s="1"/>
  <c r="C1563" i="1"/>
  <c r="I1562" i="1"/>
  <c r="H1562" i="1"/>
  <c r="D1562" i="1"/>
  <c r="C1562" i="1"/>
  <c r="G1562" i="1" s="1"/>
  <c r="J1561" i="1"/>
  <c r="H1561" i="1"/>
  <c r="D1561" i="1"/>
  <c r="G1561" i="1" s="1"/>
  <c r="I1561" i="1" s="1"/>
  <c r="C1561" i="1"/>
  <c r="D1560" i="1"/>
  <c r="C1560" i="1"/>
  <c r="G1559" i="1"/>
  <c r="D1559" i="1"/>
  <c r="J1559" i="1" s="1"/>
  <c r="C1559" i="1"/>
  <c r="I1558" i="1"/>
  <c r="H1558" i="1"/>
  <c r="D1558" i="1"/>
  <c r="C1558" i="1"/>
  <c r="G1558" i="1" s="1"/>
  <c r="J1557" i="1"/>
  <c r="H1557" i="1"/>
  <c r="D1557" i="1"/>
  <c r="G1557" i="1" s="1"/>
  <c r="I1557" i="1" s="1"/>
  <c r="C1557" i="1"/>
  <c r="H1556" i="1"/>
  <c r="D1556" i="1"/>
  <c r="G1556" i="1" s="1"/>
  <c r="C1556" i="1"/>
  <c r="H1555" i="1"/>
  <c r="D1555" i="1"/>
  <c r="G1555" i="1" s="1"/>
  <c r="C1555" i="1"/>
  <c r="D1554" i="1"/>
  <c r="C1554" i="1"/>
  <c r="H1554" i="1" s="1"/>
  <c r="D1553" i="1"/>
  <c r="J1553" i="1" s="1"/>
  <c r="C1553" i="1"/>
  <c r="I1552" i="1"/>
  <c r="H1552" i="1"/>
  <c r="D1552" i="1"/>
  <c r="C1552" i="1"/>
  <c r="G1552" i="1" s="1"/>
  <c r="J1551" i="1"/>
  <c r="H1551" i="1"/>
  <c r="D1551" i="1"/>
  <c r="G1551" i="1" s="1"/>
  <c r="I1551" i="1" s="1"/>
  <c r="C1551" i="1"/>
  <c r="D1550" i="1"/>
  <c r="C1550" i="1"/>
  <c r="G1549" i="1"/>
  <c r="D1549" i="1"/>
  <c r="J1549" i="1" s="1"/>
  <c r="C1549" i="1"/>
  <c r="I1548" i="1"/>
  <c r="H1548" i="1"/>
  <c r="D1548" i="1"/>
  <c r="C1548" i="1"/>
  <c r="G1548" i="1" s="1"/>
  <c r="J1547" i="1"/>
  <c r="G1547" i="1"/>
  <c r="D1547" i="1"/>
  <c r="C1547" i="1"/>
  <c r="H1547" i="1" s="1"/>
  <c r="D1546" i="1"/>
  <c r="C1546" i="1"/>
  <c r="D1545" i="1"/>
  <c r="C1545" i="1"/>
  <c r="H1544" i="1"/>
  <c r="G1544" i="1"/>
  <c r="I1544" i="1" s="1"/>
  <c r="D1544" i="1"/>
  <c r="C1544" i="1"/>
  <c r="J1544" i="1" s="1"/>
  <c r="I1543" i="1"/>
  <c r="G1543" i="1"/>
  <c r="D1543" i="1"/>
  <c r="C1543" i="1"/>
  <c r="H1543" i="1" s="1"/>
  <c r="D1542" i="1"/>
  <c r="C1542" i="1"/>
  <c r="D1541" i="1"/>
  <c r="C1541" i="1"/>
  <c r="G1541" i="1" s="1"/>
  <c r="D1540" i="1"/>
  <c r="C1540" i="1"/>
  <c r="C1539" i="1"/>
  <c r="C1538" i="1"/>
  <c r="D1536" i="1"/>
  <c r="C1536" i="1"/>
  <c r="G1535" i="1"/>
  <c r="D1535" i="1"/>
  <c r="C1535" i="1"/>
  <c r="H1535" i="1" s="1"/>
  <c r="G1534" i="1"/>
  <c r="D1534" i="1"/>
  <c r="C1534" i="1"/>
  <c r="D1533" i="1"/>
  <c r="C1533" i="1"/>
  <c r="D1532" i="1"/>
  <c r="C1532" i="1"/>
  <c r="G1531" i="1"/>
  <c r="D1531" i="1"/>
  <c r="C1531" i="1"/>
  <c r="H1531" i="1" s="1"/>
  <c r="G1530" i="1"/>
  <c r="D1530" i="1"/>
  <c r="C1530" i="1"/>
  <c r="D1529" i="1"/>
  <c r="C1529" i="1"/>
  <c r="D1528" i="1"/>
  <c r="C1528" i="1"/>
  <c r="G1527" i="1"/>
  <c r="D1527" i="1"/>
  <c r="C1527" i="1"/>
  <c r="H1527" i="1" s="1"/>
  <c r="G1526" i="1"/>
  <c r="D1526" i="1"/>
  <c r="C1526" i="1"/>
  <c r="D1525" i="1"/>
  <c r="C1525" i="1"/>
  <c r="D1524" i="1"/>
  <c r="C1524" i="1"/>
  <c r="G1523" i="1"/>
  <c r="D1523" i="1"/>
  <c r="C1523" i="1"/>
  <c r="H1523" i="1" s="1"/>
  <c r="G1522" i="1"/>
  <c r="D1522" i="1"/>
  <c r="C1522" i="1"/>
  <c r="D1521" i="1"/>
  <c r="C1521" i="1"/>
  <c r="D1520" i="1"/>
  <c r="C1520" i="1"/>
  <c r="G1519" i="1"/>
  <c r="D1519" i="1"/>
  <c r="C1519" i="1"/>
  <c r="H1519" i="1" s="1"/>
  <c r="D1518" i="1"/>
  <c r="G1518" i="1" s="1"/>
  <c r="C1518" i="1"/>
  <c r="D1517" i="1"/>
  <c r="C1517" i="1"/>
  <c r="D1516" i="1"/>
  <c r="C1516" i="1"/>
  <c r="G1515" i="1"/>
  <c r="D1515" i="1"/>
  <c r="C1515" i="1"/>
  <c r="H1515" i="1" s="1"/>
  <c r="G1514" i="1"/>
  <c r="D1514" i="1"/>
  <c r="C1514" i="1"/>
  <c r="D1513" i="1"/>
  <c r="C1513" i="1"/>
  <c r="D1512" i="1"/>
  <c r="C1512" i="1"/>
  <c r="G1511" i="1"/>
  <c r="D1511" i="1"/>
  <c r="C1511" i="1"/>
  <c r="H1511" i="1" s="1"/>
  <c r="D1509" i="1"/>
  <c r="C1509" i="1"/>
  <c r="G1509" i="1" s="1"/>
  <c r="D1508" i="1"/>
  <c r="C1508" i="1"/>
  <c r="D1507" i="1"/>
  <c r="C1507" i="1"/>
  <c r="H1507" i="1" s="1"/>
  <c r="G1506" i="1"/>
  <c r="D1506" i="1"/>
  <c r="C1506" i="1"/>
  <c r="D1505" i="1"/>
  <c r="G1505" i="1" s="1"/>
  <c r="C1505" i="1"/>
  <c r="D1504" i="1"/>
  <c r="C1504" i="1"/>
  <c r="D1503" i="1"/>
  <c r="C1503" i="1"/>
  <c r="H1503" i="1" s="1"/>
  <c r="G1502" i="1"/>
  <c r="D1502" i="1"/>
  <c r="C1502" i="1"/>
  <c r="D1501" i="1"/>
  <c r="G1501" i="1" s="1"/>
  <c r="C1501" i="1"/>
  <c r="D1500" i="1"/>
  <c r="C1500" i="1"/>
  <c r="D1499" i="1"/>
  <c r="C1499" i="1"/>
  <c r="H1499" i="1" s="1"/>
  <c r="G1498" i="1"/>
  <c r="D1498" i="1"/>
  <c r="C1498" i="1"/>
  <c r="D1497" i="1"/>
  <c r="G1497" i="1" s="1"/>
  <c r="C1497" i="1"/>
  <c r="D1496" i="1"/>
  <c r="C1496" i="1"/>
  <c r="D1495" i="1"/>
  <c r="C1495" i="1"/>
  <c r="H1495" i="1" s="1"/>
  <c r="G1494" i="1"/>
  <c r="D1494" i="1"/>
  <c r="C1494" i="1"/>
  <c r="D1493" i="1"/>
  <c r="G1493" i="1" s="1"/>
  <c r="C1493" i="1"/>
  <c r="D1492" i="1"/>
  <c r="C1492" i="1"/>
  <c r="D1491" i="1"/>
  <c r="C1491" i="1"/>
  <c r="H1491" i="1" s="1"/>
  <c r="G1490" i="1"/>
  <c r="D1490" i="1"/>
  <c r="C1490" i="1"/>
  <c r="D1489" i="1"/>
  <c r="G1489" i="1" s="1"/>
  <c r="C1489" i="1"/>
  <c r="D1488" i="1"/>
  <c r="C1488" i="1"/>
  <c r="D1487" i="1"/>
  <c r="C1487" i="1"/>
  <c r="H1487" i="1" s="1"/>
  <c r="G1486" i="1"/>
  <c r="D1486" i="1"/>
  <c r="C1486" i="1"/>
  <c r="D1485" i="1"/>
  <c r="G1485" i="1" s="1"/>
  <c r="C1485" i="1"/>
  <c r="D1484" i="1"/>
  <c r="C1484" i="1"/>
  <c r="D1483" i="1"/>
  <c r="C1483" i="1"/>
  <c r="H1483" i="1" s="1"/>
  <c r="G1482" i="1"/>
  <c r="D1482" i="1"/>
  <c r="C1482" i="1"/>
  <c r="D1481" i="1"/>
  <c r="G1481" i="1" s="1"/>
  <c r="C1481" i="1"/>
  <c r="D1480" i="1"/>
  <c r="C1480" i="1"/>
  <c r="D1479" i="1"/>
  <c r="C1479" i="1"/>
  <c r="H1479" i="1" s="1"/>
  <c r="G1478" i="1"/>
  <c r="D1478" i="1"/>
  <c r="C1478" i="1"/>
  <c r="D1477" i="1"/>
  <c r="G1477" i="1" s="1"/>
  <c r="C1477" i="1"/>
  <c r="D1476" i="1"/>
  <c r="C1476" i="1"/>
  <c r="D1475" i="1"/>
  <c r="C1475" i="1"/>
  <c r="H1475" i="1" s="1"/>
  <c r="G1474" i="1"/>
  <c r="D1474" i="1"/>
  <c r="C1474" i="1"/>
  <c r="D1473" i="1"/>
  <c r="G1473" i="1" s="1"/>
  <c r="C1473" i="1"/>
  <c r="D1472" i="1"/>
  <c r="C1472" i="1"/>
  <c r="D1471" i="1"/>
  <c r="C1471" i="1"/>
  <c r="H1471" i="1" s="1"/>
  <c r="G1470" i="1"/>
  <c r="D1470" i="1"/>
  <c r="C1470" i="1"/>
  <c r="D1469" i="1"/>
  <c r="G1469" i="1" s="1"/>
  <c r="C1469" i="1"/>
  <c r="D1468" i="1"/>
  <c r="C1468" i="1"/>
  <c r="D1467" i="1"/>
  <c r="C1467" i="1"/>
  <c r="H1467" i="1" s="1"/>
  <c r="G1466" i="1"/>
  <c r="D1466" i="1"/>
  <c r="C1466" i="1"/>
  <c r="D1465" i="1"/>
  <c r="G1465" i="1" s="1"/>
  <c r="C1465" i="1"/>
  <c r="D1464" i="1"/>
  <c r="C1464" i="1"/>
  <c r="D1463" i="1"/>
  <c r="C1463" i="1"/>
  <c r="H1463" i="1" s="1"/>
  <c r="G1462" i="1"/>
  <c r="D1462" i="1"/>
  <c r="C1462" i="1"/>
  <c r="D1461" i="1"/>
  <c r="G1461" i="1" s="1"/>
  <c r="C1461" i="1"/>
  <c r="D1460" i="1"/>
  <c r="C1460" i="1"/>
  <c r="D1459" i="1"/>
  <c r="C1459" i="1"/>
  <c r="H1459" i="1" s="1"/>
  <c r="G1458" i="1"/>
  <c r="D1458" i="1"/>
  <c r="C1458" i="1"/>
  <c r="D1457" i="1"/>
  <c r="G1457" i="1" s="1"/>
  <c r="C1457" i="1"/>
  <c r="D1456" i="1"/>
  <c r="C1456" i="1"/>
  <c r="D1455" i="1"/>
  <c r="C1455" i="1"/>
  <c r="H1455" i="1" s="1"/>
  <c r="G1454" i="1"/>
  <c r="D1454" i="1"/>
  <c r="C1454" i="1"/>
  <c r="D1453" i="1"/>
  <c r="G1453" i="1" s="1"/>
  <c r="C1453" i="1"/>
  <c r="D1452" i="1"/>
  <c r="C1452" i="1"/>
  <c r="D1451" i="1"/>
  <c r="C1451" i="1"/>
  <c r="H1451" i="1" s="1"/>
  <c r="G1450" i="1"/>
  <c r="D1450" i="1"/>
  <c r="C1450" i="1"/>
  <c r="D1449" i="1"/>
  <c r="G1449" i="1" s="1"/>
  <c r="C1449" i="1"/>
  <c r="D1448" i="1"/>
  <c r="C1448" i="1"/>
  <c r="D1447" i="1"/>
  <c r="C1447" i="1"/>
  <c r="H1447" i="1" s="1"/>
  <c r="G1446" i="1"/>
  <c r="D1446" i="1"/>
  <c r="C1446" i="1"/>
  <c r="D1445" i="1"/>
  <c r="G1445" i="1" s="1"/>
  <c r="C1445" i="1"/>
  <c r="D1444" i="1"/>
  <c r="C1444" i="1"/>
  <c r="D1443" i="1"/>
  <c r="C1443" i="1"/>
  <c r="H1443" i="1" s="1"/>
  <c r="G1442" i="1"/>
  <c r="D1442" i="1"/>
  <c r="C1442" i="1"/>
  <c r="D1441" i="1"/>
  <c r="G1441" i="1" s="1"/>
  <c r="C1441" i="1"/>
  <c r="D1440" i="1"/>
  <c r="C1440" i="1"/>
  <c r="D1439" i="1"/>
  <c r="C1439" i="1"/>
  <c r="H1439" i="1" s="1"/>
  <c r="G1438" i="1"/>
  <c r="D1438" i="1"/>
  <c r="C1438" i="1"/>
  <c r="D1437" i="1"/>
  <c r="G1437" i="1" s="1"/>
  <c r="C1437" i="1"/>
  <c r="D1436" i="1"/>
  <c r="C1436" i="1"/>
  <c r="D1435" i="1"/>
  <c r="C1435" i="1"/>
  <c r="H1435" i="1" s="1"/>
  <c r="G1434" i="1"/>
  <c r="D1434" i="1"/>
  <c r="C1434" i="1"/>
  <c r="D1433" i="1"/>
  <c r="G1433" i="1" s="1"/>
  <c r="C1433" i="1"/>
  <c r="D1432" i="1"/>
  <c r="C1432" i="1"/>
  <c r="D1431" i="1"/>
  <c r="G1430" i="1"/>
  <c r="D1430" i="1"/>
  <c r="C1430" i="1"/>
  <c r="D1429" i="1"/>
  <c r="G1429" i="1" s="1"/>
  <c r="C1429" i="1"/>
  <c r="D1428" i="1"/>
  <c r="C1428" i="1"/>
  <c r="D1427" i="1"/>
  <c r="C1427" i="1"/>
  <c r="H1427" i="1" s="1"/>
  <c r="G1426" i="1"/>
  <c r="D1426" i="1"/>
  <c r="C1426" i="1"/>
  <c r="D1425" i="1"/>
  <c r="G1425" i="1" s="1"/>
  <c r="C1425" i="1"/>
  <c r="D1424" i="1"/>
  <c r="C1424" i="1"/>
  <c r="D1423" i="1"/>
  <c r="C1423" i="1"/>
  <c r="H1423" i="1" s="1"/>
  <c r="G1422" i="1"/>
  <c r="D1422" i="1"/>
  <c r="C1422" i="1"/>
  <c r="D1421" i="1"/>
  <c r="G1421" i="1" s="1"/>
  <c r="C1421" i="1"/>
  <c r="D1420" i="1"/>
  <c r="C1420" i="1"/>
  <c r="D1419" i="1"/>
  <c r="C1419" i="1"/>
  <c r="H1419" i="1" s="1"/>
  <c r="G1418" i="1"/>
  <c r="D1418" i="1"/>
  <c r="C1418" i="1"/>
  <c r="D1417" i="1"/>
  <c r="G1417" i="1" s="1"/>
  <c r="C1417" i="1"/>
  <c r="D1416" i="1"/>
  <c r="C1416" i="1"/>
  <c r="D1415" i="1"/>
  <c r="C1415" i="1"/>
  <c r="H1415" i="1" s="1"/>
  <c r="G1414" i="1"/>
  <c r="D1414" i="1"/>
  <c r="C1414" i="1"/>
  <c r="D1413" i="1"/>
  <c r="G1413" i="1" s="1"/>
  <c r="C1413" i="1"/>
  <c r="D1412" i="1"/>
  <c r="C1412" i="1"/>
  <c r="D1411" i="1"/>
  <c r="C1411" i="1"/>
  <c r="H1411" i="1" s="1"/>
  <c r="G1410" i="1"/>
  <c r="D1410" i="1"/>
  <c r="C1410" i="1"/>
  <c r="D1409" i="1"/>
  <c r="G1409" i="1" s="1"/>
  <c r="C1409" i="1"/>
  <c r="D1408" i="1"/>
  <c r="C1408" i="1"/>
  <c r="D1407" i="1"/>
  <c r="C1407" i="1"/>
  <c r="H1407" i="1" s="1"/>
  <c r="G1406" i="1"/>
  <c r="D1406" i="1"/>
  <c r="C1406" i="1"/>
  <c r="D1405" i="1"/>
  <c r="G1405" i="1" s="1"/>
  <c r="C1405" i="1"/>
  <c r="D1404" i="1"/>
  <c r="C1404" i="1"/>
  <c r="D1403" i="1"/>
  <c r="C1403" i="1"/>
  <c r="H1403" i="1" s="1"/>
  <c r="G1402" i="1"/>
  <c r="D1402" i="1"/>
  <c r="C1402" i="1"/>
  <c r="D1401" i="1"/>
  <c r="D1400" i="1"/>
  <c r="C1400" i="1"/>
  <c r="D1399" i="1"/>
  <c r="C1399" i="1"/>
  <c r="H1399" i="1" s="1"/>
  <c r="G1398" i="1"/>
  <c r="D1398" i="1"/>
  <c r="C1398" i="1"/>
  <c r="D1397" i="1"/>
  <c r="G1397" i="1" s="1"/>
  <c r="C1397" i="1"/>
  <c r="D1396" i="1"/>
  <c r="C1396" i="1"/>
  <c r="D1395" i="1"/>
  <c r="C1395" i="1"/>
  <c r="H1395" i="1" s="1"/>
  <c r="G1394" i="1"/>
  <c r="D1394" i="1"/>
  <c r="C1394" i="1"/>
  <c r="D1393" i="1"/>
  <c r="G1393" i="1" s="1"/>
  <c r="C1393" i="1"/>
  <c r="D1392" i="1"/>
  <c r="C1392" i="1"/>
  <c r="D1391" i="1"/>
  <c r="C1391" i="1"/>
  <c r="H1391" i="1" s="1"/>
  <c r="D1390" i="1"/>
  <c r="G1390" i="1" s="1"/>
  <c r="C1390" i="1"/>
  <c r="D1389" i="1"/>
  <c r="C1389" i="1"/>
  <c r="D1388" i="1"/>
  <c r="C1388" i="1"/>
  <c r="D1387" i="1"/>
  <c r="C1387" i="1"/>
  <c r="D1386" i="1"/>
  <c r="C1386" i="1"/>
  <c r="D1385" i="1"/>
  <c r="G1385" i="1" s="1"/>
  <c r="C1385" i="1"/>
  <c r="D1384" i="1"/>
  <c r="C1384" i="1"/>
  <c r="D1383" i="1"/>
  <c r="C1383" i="1"/>
  <c r="D1382" i="1"/>
  <c r="C1382" i="1"/>
  <c r="G1381" i="1"/>
  <c r="D1381" i="1"/>
  <c r="C1381" i="1"/>
  <c r="D1380" i="1"/>
  <c r="C1380" i="1"/>
  <c r="D1379" i="1"/>
  <c r="C1379" i="1"/>
  <c r="G1378" i="1"/>
  <c r="D1378" i="1"/>
  <c r="C1378" i="1"/>
  <c r="G1377" i="1"/>
  <c r="D1377" i="1"/>
  <c r="C1377" i="1"/>
  <c r="D1376" i="1"/>
  <c r="C1376" i="1"/>
  <c r="D1375" i="1"/>
  <c r="C1375" i="1"/>
  <c r="G1374" i="1"/>
  <c r="D1374" i="1"/>
  <c r="C1374" i="1"/>
  <c r="G1373" i="1"/>
  <c r="D1373" i="1"/>
  <c r="C1373" i="1"/>
  <c r="D1372" i="1"/>
  <c r="C1372" i="1"/>
  <c r="D1371" i="1"/>
  <c r="C1371" i="1"/>
  <c r="G1370" i="1"/>
  <c r="D1370" i="1"/>
  <c r="C1370" i="1"/>
  <c r="G1369" i="1"/>
  <c r="D1369" i="1"/>
  <c r="C1369" i="1"/>
  <c r="D1368" i="1"/>
  <c r="C1368" i="1"/>
  <c r="D1367" i="1"/>
  <c r="C1367" i="1"/>
  <c r="G1366" i="1"/>
  <c r="D1366" i="1"/>
  <c r="C1366" i="1"/>
  <c r="G1365" i="1"/>
  <c r="D1365" i="1"/>
  <c r="C1365" i="1"/>
  <c r="D1364" i="1"/>
  <c r="C1364" i="1"/>
  <c r="D1363" i="1"/>
  <c r="C1363" i="1"/>
  <c r="G1362" i="1"/>
  <c r="D1362" i="1"/>
  <c r="C1362" i="1"/>
  <c r="G1361" i="1"/>
  <c r="D1361" i="1"/>
  <c r="C1361" i="1"/>
  <c r="D1360" i="1"/>
  <c r="C1360" i="1"/>
  <c r="D1359" i="1"/>
  <c r="C1359" i="1"/>
  <c r="G1358" i="1"/>
  <c r="D1358" i="1"/>
  <c r="C1358" i="1"/>
  <c r="G1357" i="1"/>
  <c r="D1357" i="1"/>
  <c r="C1357" i="1"/>
  <c r="D1356" i="1"/>
  <c r="C1356" i="1"/>
  <c r="D1355" i="1"/>
  <c r="C1355" i="1"/>
  <c r="G1354" i="1"/>
  <c r="D1354" i="1"/>
  <c r="C1354" i="1"/>
  <c r="G1353" i="1"/>
  <c r="D1353" i="1"/>
  <c r="C1353" i="1"/>
  <c r="D1352" i="1"/>
  <c r="C1352" i="1"/>
  <c r="D1351" i="1"/>
  <c r="C1351" i="1"/>
  <c r="G1350" i="1"/>
  <c r="D1350" i="1"/>
  <c r="C1350" i="1"/>
  <c r="G1349" i="1"/>
  <c r="D1349" i="1"/>
  <c r="C1349" i="1"/>
  <c r="D1348" i="1"/>
  <c r="C1348" i="1"/>
  <c r="D1347" i="1"/>
  <c r="C1347" i="1"/>
  <c r="G1346" i="1"/>
  <c r="D1346" i="1"/>
  <c r="C1346" i="1"/>
  <c r="G1345" i="1"/>
  <c r="D1345" i="1"/>
  <c r="C1345" i="1"/>
  <c r="D1344" i="1"/>
  <c r="C1344" i="1"/>
  <c r="D1343" i="1"/>
  <c r="C1343" i="1"/>
  <c r="G1342" i="1"/>
  <c r="D1342" i="1"/>
  <c r="C1342" i="1"/>
  <c r="G1341" i="1"/>
  <c r="D1341" i="1"/>
  <c r="C1341" i="1"/>
  <c r="D1340" i="1"/>
  <c r="C1340" i="1"/>
  <c r="D1339" i="1"/>
  <c r="C1339" i="1"/>
  <c r="G1338" i="1"/>
  <c r="D1338" i="1"/>
  <c r="C1338" i="1"/>
  <c r="G1337" i="1"/>
  <c r="D1337" i="1"/>
  <c r="C1337" i="1"/>
  <c r="D1336" i="1"/>
  <c r="C1336" i="1"/>
  <c r="D1335" i="1"/>
  <c r="C1335" i="1"/>
  <c r="G1334" i="1"/>
  <c r="D1334" i="1"/>
  <c r="C1334" i="1"/>
  <c r="G1333" i="1"/>
  <c r="D1333" i="1"/>
  <c r="C1333" i="1"/>
  <c r="D1332" i="1"/>
  <c r="C1332" i="1"/>
  <c r="D1331" i="1"/>
  <c r="C1331" i="1"/>
  <c r="G1330" i="1"/>
  <c r="D1330" i="1"/>
  <c r="C1330" i="1"/>
  <c r="G1329" i="1"/>
  <c r="D1329" i="1"/>
  <c r="C1329" i="1"/>
  <c r="D1328" i="1"/>
  <c r="C1328" i="1"/>
  <c r="D1327" i="1"/>
  <c r="C1327" i="1"/>
  <c r="G1326" i="1"/>
  <c r="D1326" i="1"/>
  <c r="C1326" i="1"/>
  <c r="G1325" i="1"/>
  <c r="D1325" i="1"/>
  <c r="C1325" i="1"/>
  <c r="D1324" i="1"/>
  <c r="C1324" i="1"/>
  <c r="D1323" i="1"/>
  <c r="C1323" i="1"/>
  <c r="G1322" i="1"/>
  <c r="D1322" i="1"/>
  <c r="C1322" i="1"/>
  <c r="G1321" i="1"/>
  <c r="D1321" i="1"/>
  <c r="C1321" i="1"/>
  <c r="D1320" i="1"/>
  <c r="C1320" i="1"/>
  <c r="D1319" i="1"/>
  <c r="C1319" i="1"/>
  <c r="G1318" i="1"/>
  <c r="D1318" i="1"/>
  <c r="C1318" i="1"/>
  <c r="G1317" i="1"/>
  <c r="D1317" i="1"/>
  <c r="C1317" i="1"/>
  <c r="D1316" i="1"/>
  <c r="C1316" i="1"/>
  <c r="D1315" i="1"/>
  <c r="C1315" i="1"/>
  <c r="G1314" i="1"/>
  <c r="D1314" i="1"/>
  <c r="C1314" i="1"/>
  <c r="H1313" i="1"/>
  <c r="G1313" i="1"/>
  <c r="D1313" i="1"/>
  <c r="C1313" i="1"/>
  <c r="H1312" i="1"/>
  <c r="G1312" i="1"/>
  <c r="D1312" i="1"/>
  <c r="C1312" i="1"/>
  <c r="D1311" i="1"/>
  <c r="H1311" i="1" s="1"/>
  <c r="C1311" i="1"/>
  <c r="H1310" i="1"/>
  <c r="G1310" i="1"/>
  <c r="D1310" i="1"/>
  <c r="C1310" i="1"/>
  <c r="H1309" i="1"/>
  <c r="D1309" i="1"/>
  <c r="G1309" i="1" s="1"/>
  <c r="C1309" i="1"/>
  <c r="D1308" i="1"/>
  <c r="G1308" i="1" s="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D1301" i="1"/>
  <c r="H1301" i="1" s="1"/>
  <c r="C1301" i="1"/>
  <c r="C1300" i="1"/>
  <c r="H1299" i="1"/>
  <c r="G1299" i="1"/>
  <c r="D1299" i="1"/>
  <c r="C1299" i="1"/>
  <c r="H1298" i="1"/>
  <c r="G1298" i="1"/>
  <c r="D1298" i="1"/>
  <c r="C1298" i="1"/>
  <c r="D1297" i="1"/>
  <c r="C1297" i="1"/>
  <c r="H1296" i="1"/>
  <c r="G1296" i="1"/>
  <c r="D1296" i="1"/>
  <c r="C1296" i="1"/>
  <c r="D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G1267" i="1" s="1"/>
  <c r="C1267" i="1"/>
  <c r="H1266" i="1"/>
  <c r="D1266" i="1"/>
  <c r="G1266" i="1" s="1"/>
  <c r="C1266" i="1"/>
  <c r="H1265" i="1"/>
  <c r="G1265" i="1"/>
  <c r="D1265" i="1"/>
  <c r="C1265" i="1"/>
  <c r="D1264" i="1"/>
  <c r="G1264" i="1" s="1"/>
  <c r="C1264" i="1"/>
  <c r="H1263" i="1"/>
  <c r="G1263" i="1"/>
  <c r="D1263" i="1"/>
  <c r="C1263" i="1"/>
  <c r="G1262" i="1"/>
  <c r="D1262" i="1"/>
  <c r="H1262" i="1" s="1"/>
  <c r="C1262" i="1"/>
  <c r="H1261" i="1"/>
  <c r="D1261" i="1"/>
  <c r="G1261" i="1" s="1"/>
  <c r="C1261" i="1"/>
  <c r="D1260" i="1"/>
  <c r="G1260" i="1" s="1"/>
  <c r="C1260" i="1"/>
  <c r="C1259" i="1"/>
  <c r="H1258" i="1"/>
  <c r="G1258" i="1"/>
  <c r="D1258" i="1"/>
  <c r="C1258" i="1"/>
  <c r="D1257" i="1"/>
  <c r="H1257" i="1" s="1"/>
  <c r="C1257" i="1"/>
  <c r="D1256" i="1"/>
  <c r="H1256" i="1" s="1"/>
  <c r="C1256" i="1"/>
  <c r="H1254" i="1"/>
  <c r="G1254" i="1"/>
  <c r="D1254" i="1"/>
  <c r="C1254" i="1"/>
  <c r="D1253" i="1"/>
  <c r="H1253" i="1" s="1"/>
  <c r="C1253" i="1"/>
  <c r="H1252" i="1"/>
  <c r="D1252" i="1"/>
  <c r="G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C1222" i="1"/>
  <c r="D1221" i="1"/>
  <c r="C1221" i="1"/>
  <c r="D1220" i="1"/>
  <c r="C1220" i="1"/>
  <c r="D1219" i="1"/>
  <c r="C1219" i="1"/>
  <c r="D1218" i="1"/>
  <c r="C1218" i="1"/>
  <c r="D1217" i="1"/>
  <c r="G1217" i="1" s="1"/>
  <c r="C1217" i="1"/>
  <c r="H1217" i="1" s="1"/>
  <c r="D1216" i="1"/>
  <c r="G1216" i="1" s="1"/>
  <c r="C1216" i="1"/>
  <c r="D1215" i="1"/>
  <c r="G1215" i="1" s="1"/>
  <c r="C1215" i="1"/>
  <c r="H1215" i="1" s="1"/>
  <c r="D1214" i="1"/>
  <c r="G1214" i="1" s="1"/>
  <c r="C1214" i="1"/>
  <c r="D1213" i="1"/>
  <c r="G1213" i="1" s="1"/>
  <c r="C1213" i="1"/>
  <c r="H1213" i="1" s="1"/>
  <c r="D1212" i="1"/>
  <c r="G1212" i="1" s="1"/>
  <c r="C1212" i="1"/>
  <c r="D1211" i="1"/>
  <c r="G1211" i="1" s="1"/>
  <c r="C1211" i="1"/>
  <c r="H1211" i="1" s="1"/>
  <c r="D1210" i="1"/>
  <c r="G1210" i="1" s="1"/>
  <c r="C1210" i="1"/>
  <c r="D1209" i="1"/>
  <c r="G1209" i="1" s="1"/>
  <c r="C1209" i="1"/>
  <c r="H1209" i="1" s="1"/>
  <c r="D1208" i="1"/>
  <c r="G1208" i="1" s="1"/>
  <c r="C1208" i="1"/>
  <c r="D1207" i="1"/>
  <c r="G1207" i="1" s="1"/>
  <c r="C1207" i="1"/>
  <c r="H1207" i="1" s="1"/>
  <c r="D1206" i="1"/>
  <c r="G1206" i="1" s="1"/>
  <c r="C1206" i="1"/>
  <c r="D1205" i="1"/>
  <c r="G1205" i="1" s="1"/>
  <c r="C1205" i="1"/>
  <c r="H1205" i="1" s="1"/>
  <c r="D1204" i="1"/>
  <c r="G1204" i="1" s="1"/>
  <c r="C1204" i="1"/>
  <c r="D1203" i="1"/>
  <c r="G1203" i="1" s="1"/>
  <c r="C1203" i="1"/>
  <c r="D1202" i="1"/>
  <c r="G1202" i="1" s="1"/>
  <c r="C1202" i="1"/>
  <c r="D1201" i="1"/>
  <c r="G1201" i="1" s="1"/>
  <c r="C1201" i="1"/>
  <c r="D1200" i="1"/>
  <c r="C1200" i="1"/>
  <c r="D1199" i="1"/>
  <c r="G1199" i="1" s="1"/>
  <c r="C1199" i="1"/>
  <c r="H1199" i="1" s="1"/>
  <c r="D1198" i="1"/>
  <c r="G1198" i="1" s="1"/>
  <c r="C1198" i="1"/>
  <c r="D1197" i="1"/>
  <c r="G1197" i="1" s="1"/>
  <c r="C1197" i="1"/>
  <c r="H1197" i="1" s="1"/>
  <c r="D1196" i="1"/>
  <c r="G1196" i="1" s="1"/>
  <c r="C1196" i="1"/>
  <c r="D1195" i="1"/>
  <c r="G1195" i="1" s="1"/>
  <c r="C1195" i="1"/>
  <c r="H1195" i="1" s="1"/>
  <c r="D1194" i="1"/>
  <c r="G1194" i="1" s="1"/>
  <c r="C1194" i="1"/>
  <c r="D1193" i="1"/>
  <c r="G1193" i="1" s="1"/>
  <c r="C1193" i="1"/>
  <c r="H1193" i="1" s="1"/>
  <c r="D1192" i="1"/>
  <c r="G1192" i="1" s="1"/>
  <c r="C1192" i="1"/>
  <c r="D1191" i="1"/>
  <c r="G1191" i="1" s="1"/>
  <c r="C1191" i="1"/>
  <c r="H1191" i="1" s="1"/>
  <c r="D1190" i="1"/>
  <c r="G1190" i="1" s="1"/>
  <c r="C1190" i="1"/>
  <c r="D1189" i="1"/>
  <c r="G1189" i="1" s="1"/>
  <c r="C1189" i="1"/>
  <c r="H1189" i="1" s="1"/>
  <c r="D1188" i="1"/>
  <c r="G1188" i="1" s="1"/>
  <c r="C1188" i="1"/>
  <c r="D1187" i="1"/>
  <c r="G1187" i="1" s="1"/>
  <c r="C1187" i="1"/>
  <c r="H1187" i="1" s="1"/>
  <c r="D1186" i="1"/>
  <c r="G1186" i="1" s="1"/>
  <c r="C1186" i="1"/>
  <c r="D1185" i="1"/>
  <c r="G1185" i="1" s="1"/>
  <c r="C1185" i="1"/>
  <c r="D1184" i="1"/>
  <c r="G1184" i="1" s="1"/>
  <c r="C1184" i="1"/>
  <c r="D1183" i="1"/>
  <c r="G1183" i="1" s="1"/>
  <c r="C1183" i="1"/>
  <c r="H1183" i="1" s="1"/>
  <c r="D1182" i="1"/>
  <c r="C1182" i="1"/>
  <c r="D1179" i="1"/>
  <c r="G1179" i="1" s="1"/>
  <c r="C1179" i="1"/>
  <c r="D1178" i="1"/>
  <c r="G1178" i="1" s="1"/>
  <c r="C1178" i="1"/>
  <c r="H1178" i="1" s="1"/>
  <c r="D1177" i="1"/>
  <c r="G1177" i="1" s="1"/>
  <c r="C1177" i="1"/>
  <c r="D1176" i="1"/>
  <c r="G1176" i="1" s="1"/>
  <c r="C1176" i="1"/>
  <c r="D1175" i="1"/>
  <c r="G1175" i="1" s="1"/>
  <c r="C1175" i="1"/>
  <c r="D1174" i="1"/>
  <c r="G1174" i="1" s="1"/>
  <c r="C1174" i="1"/>
  <c r="H1174" i="1" s="1"/>
  <c r="D1173" i="1"/>
  <c r="G1173" i="1" s="1"/>
  <c r="C1173" i="1"/>
  <c r="D1172" i="1"/>
  <c r="G1172" i="1" s="1"/>
  <c r="C1172" i="1"/>
  <c r="H1172" i="1" s="1"/>
  <c r="D1171" i="1"/>
  <c r="G1171" i="1" s="1"/>
  <c r="C1171" i="1"/>
  <c r="D1170" i="1"/>
  <c r="G1170" i="1" s="1"/>
  <c r="C1170" i="1"/>
  <c r="H1170" i="1" s="1"/>
  <c r="D1169" i="1"/>
  <c r="G1169" i="1" s="1"/>
  <c r="C1169" i="1"/>
  <c r="D1168" i="1"/>
  <c r="G1168" i="1" s="1"/>
  <c r="C1168" i="1"/>
  <c r="H1168" i="1" s="1"/>
  <c r="D1167" i="1"/>
  <c r="G1167" i="1" s="1"/>
  <c r="C1167" i="1"/>
  <c r="D1166" i="1"/>
  <c r="G1166" i="1" s="1"/>
  <c r="C1166" i="1"/>
  <c r="D1165" i="1"/>
  <c r="G1165" i="1" s="1"/>
  <c r="C1165" i="1"/>
  <c r="D1164" i="1"/>
  <c r="G1164" i="1" s="1"/>
  <c r="C1164" i="1"/>
  <c r="H1164" i="1" s="1"/>
  <c r="D1163" i="1"/>
  <c r="G1163" i="1" s="1"/>
  <c r="C1163" i="1"/>
  <c r="D1162" i="1"/>
  <c r="G1162" i="1" s="1"/>
  <c r="C1162" i="1"/>
  <c r="H1162" i="1" s="1"/>
  <c r="D1161" i="1"/>
  <c r="G1161" i="1" s="1"/>
  <c r="C1161" i="1"/>
  <c r="D1160" i="1"/>
  <c r="G1160" i="1" s="1"/>
  <c r="C1160" i="1"/>
  <c r="H1160" i="1" s="1"/>
  <c r="D1159" i="1"/>
  <c r="G1159" i="1" s="1"/>
  <c r="C1159" i="1"/>
  <c r="D1158" i="1"/>
  <c r="G1158" i="1" s="1"/>
  <c r="C1158" i="1"/>
  <c r="H1158" i="1" s="1"/>
  <c r="D1157" i="1"/>
  <c r="G1157" i="1" s="1"/>
  <c r="C1157" i="1"/>
  <c r="D1156" i="1"/>
  <c r="G1156" i="1" s="1"/>
  <c r="C1156" i="1"/>
  <c r="H1156" i="1" s="1"/>
  <c r="D1155" i="1"/>
  <c r="G1155" i="1" s="1"/>
  <c r="C1155" i="1"/>
  <c r="D1154" i="1"/>
  <c r="G1154" i="1" s="1"/>
  <c r="C1154" i="1"/>
  <c r="H1154" i="1" s="1"/>
  <c r="D1153" i="1"/>
  <c r="G1153" i="1" s="1"/>
  <c r="C1153" i="1"/>
  <c r="D1152" i="1"/>
  <c r="G1152" i="1" s="1"/>
  <c r="C1152" i="1"/>
  <c r="D1151" i="1"/>
  <c r="G1151" i="1" s="1"/>
  <c r="C1151" i="1"/>
  <c r="D1150" i="1"/>
  <c r="G1150" i="1" s="1"/>
  <c r="C1150" i="1"/>
  <c r="H1150" i="1" s="1"/>
  <c r="D1149" i="1"/>
  <c r="G1149" i="1" s="1"/>
  <c r="C1149" i="1"/>
  <c r="D1148" i="1"/>
  <c r="G1148" i="1" s="1"/>
  <c r="C1148" i="1"/>
  <c r="H1148" i="1" s="1"/>
  <c r="D1147" i="1"/>
  <c r="G1147" i="1" s="1"/>
  <c r="C1147" i="1"/>
  <c r="D1146" i="1"/>
  <c r="G1146" i="1" s="1"/>
  <c r="C1146" i="1"/>
  <c r="H1146" i="1" s="1"/>
  <c r="D1145" i="1"/>
  <c r="G1145" i="1" s="1"/>
  <c r="C1145" i="1"/>
  <c r="D1144" i="1"/>
  <c r="G1144" i="1" s="1"/>
  <c r="C1144" i="1"/>
  <c r="H1144" i="1" s="1"/>
  <c r="D1143" i="1"/>
  <c r="G1143" i="1" s="1"/>
  <c r="C1143" i="1"/>
  <c r="D1142" i="1"/>
  <c r="G1142" i="1" s="1"/>
  <c r="C1142" i="1"/>
  <c r="H1142" i="1" s="1"/>
  <c r="D1141" i="1"/>
  <c r="G1141" i="1" s="1"/>
  <c r="C1141" i="1"/>
  <c r="D1140" i="1"/>
  <c r="G1140" i="1" s="1"/>
  <c r="C1140" i="1"/>
  <c r="H1140" i="1" s="1"/>
  <c r="D1139" i="1"/>
  <c r="G1139" i="1" s="1"/>
  <c r="C1139" i="1"/>
  <c r="D1138" i="1"/>
  <c r="G1138" i="1" s="1"/>
  <c r="C1138" i="1"/>
  <c r="H1138" i="1" s="1"/>
  <c r="D1137" i="1"/>
  <c r="G1137" i="1" s="1"/>
  <c r="C1137" i="1"/>
  <c r="D1136" i="1"/>
  <c r="G1136" i="1" s="1"/>
  <c r="C1136" i="1"/>
  <c r="H1136" i="1" s="1"/>
  <c r="D1135" i="1"/>
  <c r="G1135" i="1" s="1"/>
  <c r="C1135" i="1"/>
  <c r="D1134" i="1"/>
  <c r="G1134" i="1" s="1"/>
  <c r="C1134" i="1"/>
  <c r="H1134" i="1" s="1"/>
  <c r="D1133" i="1"/>
  <c r="G1133" i="1" s="1"/>
  <c r="C1133" i="1"/>
  <c r="D1132" i="1"/>
  <c r="G1132" i="1" s="1"/>
  <c r="C1132" i="1"/>
  <c r="H1132" i="1" s="1"/>
  <c r="D1131" i="1"/>
  <c r="G1131" i="1" s="1"/>
  <c r="C1131" i="1"/>
  <c r="D1130" i="1"/>
  <c r="G1130" i="1" s="1"/>
  <c r="C1130" i="1"/>
  <c r="H1130" i="1" s="1"/>
  <c r="D1129" i="1"/>
  <c r="G1129" i="1" s="1"/>
  <c r="C1129" i="1"/>
  <c r="D1128" i="1"/>
  <c r="G1128" i="1" s="1"/>
  <c r="C1128" i="1"/>
  <c r="H1128" i="1" s="1"/>
  <c r="D1127" i="1"/>
  <c r="G1127" i="1" s="1"/>
  <c r="C1127" i="1"/>
  <c r="D1126" i="1"/>
  <c r="G1126" i="1" s="1"/>
  <c r="C1126" i="1"/>
  <c r="H1126" i="1" s="1"/>
  <c r="D1125" i="1"/>
  <c r="G1125" i="1" s="1"/>
  <c r="C1125" i="1"/>
  <c r="D1124" i="1"/>
  <c r="G1124" i="1" s="1"/>
  <c r="C1124" i="1"/>
  <c r="H1124" i="1" s="1"/>
  <c r="D1123" i="1"/>
  <c r="G1123" i="1" s="1"/>
  <c r="C1123" i="1"/>
  <c r="D1122" i="1"/>
  <c r="G1122" i="1" s="1"/>
  <c r="C1122" i="1"/>
  <c r="H1122" i="1" s="1"/>
  <c r="D1121" i="1"/>
  <c r="G1121" i="1" s="1"/>
  <c r="C1121" i="1"/>
  <c r="D1120" i="1"/>
  <c r="G1120" i="1" s="1"/>
  <c r="C1120" i="1"/>
  <c r="H1120" i="1" s="1"/>
  <c r="D1119" i="1"/>
  <c r="G1119" i="1" s="1"/>
  <c r="C1119" i="1"/>
  <c r="D1118" i="1"/>
  <c r="G1118" i="1" s="1"/>
  <c r="C1118" i="1"/>
  <c r="H1118" i="1" s="1"/>
  <c r="D1117" i="1"/>
  <c r="G1117" i="1" s="1"/>
  <c r="C1117" i="1"/>
  <c r="D1116" i="1"/>
  <c r="G1116" i="1" s="1"/>
  <c r="C1116" i="1"/>
  <c r="H1116" i="1" s="1"/>
  <c r="D1115" i="1"/>
  <c r="G1115" i="1" s="1"/>
  <c r="C1115" i="1"/>
  <c r="D1114" i="1"/>
  <c r="G1114" i="1" s="1"/>
  <c r="C1114" i="1"/>
  <c r="H1114" i="1" s="1"/>
  <c r="D1113" i="1"/>
  <c r="G1113" i="1" s="1"/>
  <c r="C1113" i="1"/>
  <c r="D1112" i="1"/>
  <c r="G1112" i="1" s="1"/>
  <c r="C1112" i="1"/>
  <c r="H1112" i="1" s="1"/>
  <c r="D1111" i="1"/>
  <c r="G1111" i="1" s="1"/>
  <c r="C1111" i="1"/>
  <c r="D1110" i="1"/>
  <c r="G1110" i="1" s="1"/>
  <c r="C1110" i="1"/>
  <c r="H1110" i="1" s="1"/>
  <c r="D1109" i="1"/>
  <c r="G1109" i="1" s="1"/>
  <c r="C1109" i="1"/>
  <c r="D1108" i="1"/>
  <c r="G1108" i="1" s="1"/>
  <c r="C1108" i="1"/>
  <c r="H1108" i="1" s="1"/>
  <c r="D1107" i="1"/>
  <c r="G1107" i="1" s="1"/>
  <c r="C1107" i="1"/>
  <c r="D1106" i="1"/>
  <c r="G1106" i="1" s="1"/>
  <c r="C1106" i="1"/>
  <c r="H1106" i="1" s="1"/>
  <c r="D1105" i="1"/>
  <c r="G1105" i="1" s="1"/>
  <c r="C1105" i="1"/>
  <c r="D1104" i="1"/>
  <c r="G1104" i="1" s="1"/>
  <c r="C1104" i="1"/>
  <c r="H1104" i="1" s="1"/>
  <c r="D1103" i="1"/>
  <c r="G1103" i="1" s="1"/>
  <c r="C1103" i="1"/>
  <c r="D1102" i="1"/>
  <c r="G1102" i="1" s="1"/>
  <c r="C1102" i="1"/>
  <c r="H1102" i="1" s="1"/>
  <c r="D1101" i="1"/>
  <c r="G1101" i="1" s="1"/>
  <c r="C1101" i="1"/>
  <c r="D1100" i="1"/>
  <c r="G1100" i="1" s="1"/>
  <c r="C1100" i="1"/>
  <c r="H1100" i="1" s="1"/>
  <c r="D1099" i="1"/>
  <c r="G1099" i="1" s="1"/>
  <c r="C1099" i="1"/>
  <c r="D1098" i="1"/>
  <c r="G1098" i="1" s="1"/>
  <c r="C1098" i="1"/>
  <c r="H1098" i="1" s="1"/>
  <c r="D1097" i="1"/>
  <c r="G1097" i="1" s="1"/>
  <c r="C1097" i="1"/>
  <c r="D1096" i="1"/>
  <c r="G1096" i="1" s="1"/>
  <c r="C1096" i="1"/>
  <c r="H1096" i="1" s="1"/>
  <c r="D1095" i="1"/>
  <c r="G1095" i="1" s="1"/>
  <c r="C1095" i="1"/>
  <c r="D1094" i="1"/>
  <c r="G1094" i="1" s="1"/>
  <c r="C1094" i="1"/>
  <c r="H1094" i="1" s="1"/>
  <c r="D1093" i="1"/>
  <c r="D1092" i="1"/>
  <c r="G1092" i="1" s="1"/>
  <c r="C1092" i="1"/>
  <c r="D1091" i="1"/>
  <c r="G1091" i="1" s="1"/>
  <c r="C1091" i="1"/>
  <c r="H1091" i="1" s="1"/>
  <c r="D1090" i="1"/>
  <c r="G1090" i="1" s="1"/>
  <c r="C1090" i="1"/>
  <c r="D1089" i="1"/>
  <c r="G1089" i="1" s="1"/>
  <c r="C1089" i="1"/>
  <c r="H1089" i="1" s="1"/>
  <c r="D1088" i="1"/>
  <c r="G1088" i="1" s="1"/>
  <c r="C1088" i="1"/>
  <c r="H1088" i="1" s="1"/>
  <c r="D1087" i="1"/>
  <c r="G1087" i="1" s="1"/>
  <c r="C1087" i="1"/>
  <c r="D1086" i="1"/>
  <c r="G1086" i="1" s="1"/>
  <c r="C1086" i="1"/>
  <c r="H1086" i="1" s="1"/>
  <c r="D1085" i="1"/>
  <c r="G1085" i="1" s="1"/>
  <c r="C1085" i="1"/>
  <c r="H1085" i="1" s="1"/>
  <c r="D1084" i="1"/>
  <c r="G1084" i="1" s="1"/>
  <c r="C1084" i="1"/>
  <c r="H1084" i="1" s="1"/>
  <c r="D1083" i="1"/>
  <c r="G1083" i="1" s="1"/>
  <c r="C1083" i="1"/>
  <c r="H1083" i="1" s="1"/>
  <c r="D1082" i="1"/>
  <c r="G1082" i="1" s="1"/>
  <c r="C1082" i="1"/>
  <c r="H1082" i="1" s="1"/>
  <c r="D1081" i="1"/>
  <c r="G1081" i="1" s="1"/>
  <c r="C1081" i="1"/>
  <c r="H1081" i="1" s="1"/>
  <c r="D1080" i="1"/>
  <c r="G1080" i="1" s="1"/>
  <c r="C1080" i="1"/>
  <c r="H1080" i="1" s="1"/>
  <c r="D1079" i="1"/>
  <c r="G1079" i="1" s="1"/>
  <c r="C1079" i="1"/>
  <c r="H1079" i="1" s="1"/>
  <c r="D1078" i="1"/>
  <c r="G1078" i="1" s="1"/>
  <c r="C1078" i="1"/>
  <c r="D1077" i="1"/>
  <c r="G1077" i="1" s="1"/>
  <c r="C1077" i="1"/>
  <c r="H1077" i="1" s="1"/>
  <c r="D1076" i="1"/>
  <c r="G1076" i="1" s="1"/>
  <c r="C1076" i="1"/>
  <c r="D1075" i="1"/>
  <c r="D1073" i="1"/>
  <c r="G1073" i="1" s="1"/>
  <c r="C1073" i="1"/>
  <c r="H1072" i="1"/>
  <c r="D1072" i="1"/>
  <c r="G1072" i="1" s="1"/>
  <c r="C1072" i="1"/>
  <c r="D1071" i="1"/>
  <c r="G1071" i="1" s="1"/>
  <c r="C1071" i="1"/>
  <c r="D1070" i="1"/>
  <c r="C1070" i="1"/>
  <c r="D1069" i="1"/>
  <c r="G1069" i="1" s="1"/>
  <c r="C1069" i="1"/>
  <c r="H1068" i="1"/>
  <c r="D1068" i="1"/>
  <c r="G1068" i="1" s="1"/>
  <c r="C1068" i="1"/>
  <c r="H1067" i="1"/>
  <c r="D1067" i="1"/>
  <c r="G1067" i="1" s="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G978" i="1" s="1"/>
  <c r="C978" i="1"/>
  <c r="D977" i="1"/>
  <c r="C977" i="1"/>
  <c r="H977" i="1" s="1"/>
  <c r="D976" i="1"/>
  <c r="C976" i="1"/>
  <c r="H976" i="1" s="1"/>
  <c r="G975" i="1"/>
  <c r="D975" i="1"/>
  <c r="C975" i="1"/>
  <c r="H975" i="1" s="1"/>
  <c r="D974" i="1"/>
  <c r="G974" i="1" s="1"/>
  <c r="C974" i="1"/>
  <c r="D973" i="1"/>
  <c r="C973" i="1"/>
  <c r="H973" i="1" s="1"/>
  <c r="D972" i="1"/>
  <c r="C972" i="1"/>
  <c r="H972" i="1" s="1"/>
  <c r="G971" i="1"/>
  <c r="D971" i="1"/>
  <c r="C971" i="1"/>
  <c r="H971" i="1" s="1"/>
  <c r="D970" i="1"/>
  <c r="G970" i="1" s="1"/>
  <c r="C970" i="1"/>
  <c r="D969" i="1"/>
  <c r="C969" i="1"/>
  <c r="H969" i="1" s="1"/>
  <c r="D968" i="1"/>
  <c r="C968" i="1"/>
  <c r="H968" i="1" s="1"/>
  <c r="G967" i="1"/>
  <c r="D967" i="1"/>
  <c r="C967" i="1"/>
  <c r="H967" i="1" s="1"/>
  <c r="D966" i="1"/>
  <c r="G966" i="1" s="1"/>
  <c r="C966" i="1"/>
  <c r="D965" i="1"/>
  <c r="C965" i="1"/>
  <c r="H965" i="1" s="1"/>
  <c r="D964" i="1"/>
  <c r="C964" i="1"/>
  <c r="H964" i="1" s="1"/>
  <c r="G963" i="1"/>
  <c r="D963" i="1"/>
  <c r="C963" i="1"/>
  <c r="H963" i="1" s="1"/>
  <c r="D962" i="1"/>
  <c r="G962" i="1" s="1"/>
  <c r="C962" i="1"/>
  <c r="D961" i="1"/>
  <c r="C961" i="1"/>
  <c r="H961" i="1" s="1"/>
  <c r="D960" i="1"/>
  <c r="C960" i="1"/>
  <c r="H960" i="1" s="1"/>
  <c r="G959" i="1"/>
  <c r="D959" i="1"/>
  <c r="C959" i="1"/>
  <c r="H959" i="1" s="1"/>
  <c r="D958" i="1"/>
  <c r="G958" i="1" s="1"/>
  <c r="C958" i="1"/>
  <c r="D957" i="1"/>
  <c r="C957" i="1"/>
  <c r="H957" i="1" s="1"/>
  <c r="D956" i="1"/>
  <c r="C956" i="1"/>
  <c r="H956" i="1" s="1"/>
  <c r="D955" i="1"/>
  <c r="G955" i="1" s="1"/>
  <c r="C955" i="1"/>
  <c r="D954" i="1"/>
  <c r="C954" i="1"/>
  <c r="H954" i="1" s="1"/>
  <c r="D953" i="1"/>
  <c r="C953" i="1"/>
  <c r="H953" i="1" s="1"/>
  <c r="G952" i="1"/>
  <c r="D952" i="1"/>
  <c r="C952" i="1"/>
  <c r="H952" i="1" s="1"/>
  <c r="D951" i="1"/>
  <c r="G951" i="1" s="1"/>
  <c r="C951" i="1"/>
  <c r="D950" i="1"/>
  <c r="C950" i="1"/>
  <c r="H950" i="1" s="1"/>
  <c r="D949" i="1"/>
  <c r="C949" i="1"/>
  <c r="H949" i="1" s="1"/>
  <c r="G948" i="1"/>
  <c r="D948" i="1"/>
  <c r="C948" i="1"/>
  <c r="H948" i="1" s="1"/>
  <c r="D947" i="1"/>
  <c r="G947" i="1" s="1"/>
  <c r="C947" i="1"/>
  <c r="D946" i="1"/>
  <c r="C946" i="1"/>
  <c r="H946" i="1" s="1"/>
  <c r="D945" i="1"/>
  <c r="C945" i="1"/>
  <c r="H945" i="1" s="1"/>
  <c r="G944" i="1"/>
  <c r="D944" i="1"/>
  <c r="C944" i="1"/>
  <c r="H944" i="1" s="1"/>
  <c r="D943" i="1"/>
  <c r="G943" i="1" s="1"/>
  <c r="C943" i="1"/>
  <c r="D942" i="1"/>
  <c r="C942" i="1"/>
  <c r="H942" i="1" s="1"/>
  <c r="D941" i="1"/>
  <c r="C941" i="1"/>
  <c r="H941" i="1" s="1"/>
  <c r="G940" i="1"/>
  <c r="D940" i="1"/>
  <c r="C940" i="1"/>
  <c r="H940" i="1" s="1"/>
  <c r="D939" i="1"/>
  <c r="G939" i="1" s="1"/>
  <c r="C939" i="1"/>
  <c r="D938" i="1"/>
  <c r="C938" i="1"/>
  <c r="H938" i="1" s="1"/>
  <c r="D937" i="1"/>
  <c r="C937" i="1"/>
  <c r="H937" i="1" s="1"/>
  <c r="G936" i="1"/>
  <c r="D936" i="1"/>
  <c r="C936" i="1"/>
  <c r="H936" i="1" s="1"/>
  <c r="D935" i="1"/>
  <c r="G935" i="1" s="1"/>
  <c r="C935" i="1"/>
  <c r="D934" i="1"/>
  <c r="C934" i="1"/>
  <c r="H934" i="1" s="1"/>
  <c r="D933" i="1"/>
  <c r="C933" i="1"/>
  <c r="H933" i="1" s="1"/>
  <c r="G932" i="1"/>
  <c r="D932" i="1"/>
  <c r="C932" i="1"/>
  <c r="H932" i="1" s="1"/>
  <c r="D931" i="1"/>
  <c r="G931" i="1" s="1"/>
  <c r="C931" i="1"/>
  <c r="D930" i="1"/>
  <c r="C930" i="1"/>
  <c r="H930" i="1" s="1"/>
  <c r="D929" i="1"/>
  <c r="C929" i="1"/>
  <c r="H929" i="1" s="1"/>
  <c r="G928" i="1"/>
  <c r="D928" i="1"/>
  <c r="C928" i="1"/>
  <c r="H928" i="1" s="1"/>
  <c r="D927" i="1"/>
  <c r="G927" i="1" s="1"/>
  <c r="C927" i="1"/>
  <c r="D926" i="1"/>
  <c r="C926" i="1"/>
  <c r="H926" i="1" s="1"/>
  <c r="D925" i="1"/>
  <c r="C925" i="1"/>
  <c r="H925" i="1" s="1"/>
  <c r="G924" i="1"/>
  <c r="D924" i="1"/>
  <c r="C924" i="1"/>
  <c r="H924" i="1" s="1"/>
  <c r="D923" i="1"/>
  <c r="G923" i="1" s="1"/>
  <c r="C923" i="1"/>
  <c r="D922" i="1"/>
  <c r="C922" i="1"/>
  <c r="H922" i="1" s="1"/>
  <c r="D921" i="1"/>
  <c r="C921" i="1"/>
  <c r="H921" i="1" s="1"/>
  <c r="G920" i="1"/>
  <c r="D920" i="1"/>
  <c r="C920" i="1"/>
  <c r="D919" i="1"/>
  <c r="G919" i="1" s="1"/>
  <c r="C919" i="1"/>
  <c r="D918" i="1"/>
  <c r="C918" i="1"/>
  <c r="H918" i="1" s="1"/>
  <c r="D917" i="1"/>
  <c r="C917" i="1"/>
  <c r="H917" i="1" s="1"/>
  <c r="G916" i="1"/>
  <c r="D916" i="1"/>
  <c r="C916" i="1"/>
  <c r="D915" i="1"/>
  <c r="G915" i="1" s="1"/>
  <c r="C915" i="1"/>
  <c r="D914" i="1"/>
  <c r="C914" i="1"/>
  <c r="H914" i="1" s="1"/>
  <c r="D913" i="1"/>
  <c r="C913" i="1"/>
  <c r="H913" i="1" s="1"/>
  <c r="G912" i="1"/>
  <c r="D912" i="1"/>
  <c r="C912" i="1"/>
  <c r="D911" i="1"/>
  <c r="G911" i="1" s="1"/>
  <c r="C911" i="1"/>
  <c r="D910" i="1"/>
  <c r="C910" i="1"/>
  <c r="H910" i="1" s="1"/>
  <c r="D909" i="1"/>
  <c r="C909" i="1"/>
  <c r="H909" i="1" s="1"/>
  <c r="G908" i="1"/>
  <c r="D908" i="1"/>
  <c r="C908" i="1"/>
  <c r="H908" i="1" s="1"/>
  <c r="D907" i="1"/>
  <c r="G907" i="1" s="1"/>
  <c r="C907" i="1"/>
  <c r="D906" i="1"/>
  <c r="C906" i="1"/>
  <c r="H906" i="1" s="1"/>
  <c r="D905" i="1"/>
  <c r="C905" i="1"/>
  <c r="H905" i="1" s="1"/>
  <c r="G904" i="1"/>
  <c r="D904" i="1"/>
  <c r="C904" i="1"/>
  <c r="H904" i="1" s="1"/>
  <c r="D903" i="1"/>
  <c r="G903" i="1" s="1"/>
  <c r="C903" i="1"/>
  <c r="D902" i="1"/>
  <c r="C902" i="1"/>
  <c r="H902" i="1" s="1"/>
  <c r="D901" i="1"/>
  <c r="C901" i="1"/>
  <c r="H901" i="1" s="1"/>
  <c r="G900" i="1"/>
  <c r="D900" i="1"/>
  <c r="C900" i="1"/>
  <c r="H900" i="1" s="1"/>
  <c r="D899" i="1"/>
  <c r="G899" i="1" s="1"/>
  <c r="C899" i="1"/>
  <c r="D898" i="1"/>
  <c r="C898" i="1"/>
  <c r="H898" i="1" s="1"/>
  <c r="D897" i="1"/>
  <c r="C897" i="1"/>
  <c r="H897" i="1" s="1"/>
  <c r="G896" i="1"/>
  <c r="D896" i="1"/>
  <c r="C896" i="1"/>
  <c r="H896" i="1" s="1"/>
  <c r="D895" i="1"/>
  <c r="G895" i="1" s="1"/>
  <c r="C895" i="1"/>
  <c r="D894" i="1"/>
  <c r="C894" i="1"/>
  <c r="H894" i="1" s="1"/>
  <c r="D893" i="1"/>
  <c r="C893" i="1"/>
  <c r="H893" i="1" s="1"/>
  <c r="G892" i="1"/>
  <c r="D892" i="1"/>
  <c r="C892" i="1"/>
  <c r="H892" i="1" s="1"/>
  <c r="D891" i="1"/>
  <c r="G891" i="1" s="1"/>
  <c r="C891" i="1"/>
  <c r="D890" i="1"/>
  <c r="C890" i="1"/>
  <c r="H890" i="1" s="1"/>
  <c r="D889" i="1"/>
  <c r="C889" i="1"/>
  <c r="H889" i="1" s="1"/>
  <c r="G888" i="1"/>
  <c r="D888" i="1"/>
  <c r="C888" i="1"/>
  <c r="H888" i="1" s="1"/>
  <c r="D887" i="1"/>
  <c r="G887" i="1" s="1"/>
  <c r="C887" i="1"/>
  <c r="D886" i="1"/>
  <c r="C886" i="1"/>
  <c r="H886" i="1" s="1"/>
  <c r="D885" i="1"/>
  <c r="C885" i="1"/>
  <c r="H885" i="1" s="1"/>
  <c r="G884" i="1"/>
  <c r="D884" i="1"/>
  <c r="C884" i="1"/>
  <c r="H884" i="1" s="1"/>
  <c r="D883" i="1"/>
  <c r="G883" i="1" s="1"/>
  <c r="C883" i="1"/>
  <c r="D882" i="1"/>
  <c r="C882" i="1"/>
  <c r="H882" i="1" s="1"/>
  <c r="D881" i="1"/>
  <c r="C881" i="1"/>
  <c r="H881" i="1" s="1"/>
  <c r="G880" i="1"/>
  <c r="D880" i="1"/>
  <c r="C880" i="1"/>
  <c r="H880" i="1" s="1"/>
  <c r="D879" i="1"/>
  <c r="G879" i="1" s="1"/>
  <c r="C879" i="1"/>
  <c r="D878" i="1"/>
  <c r="C878" i="1"/>
  <c r="H878" i="1" s="1"/>
  <c r="D877" i="1"/>
  <c r="C877" i="1"/>
  <c r="H877" i="1" s="1"/>
  <c r="G876" i="1"/>
  <c r="D876" i="1"/>
  <c r="C876" i="1"/>
  <c r="H876" i="1" s="1"/>
  <c r="D875" i="1"/>
  <c r="G875" i="1" s="1"/>
  <c r="C875" i="1"/>
  <c r="D874" i="1"/>
  <c r="C874" i="1"/>
  <c r="H874" i="1" s="1"/>
  <c r="D873" i="1"/>
  <c r="C873" i="1"/>
  <c r="H873" i="1" s="1"/>
  <c r="G872" i="1"/>
  <c r="D872" i="1"/>
  <c r="C872" i="1"/>
  <c r="H872" i="1" s="1"/>
  <c r="D871" i="1"/>
  <c r="G871" i="1" s="1"/>
  <c r="C871" i="1"/>
  <c r="D870" i="1"/>
  <c r="C870" i="1"/>
  <c r="H870" i="1" s="1"/>
  <c r="D869" i="1"/>
  <c r="C869" i="1"/>
  <c r="H869" i="1" s="1"/>
  <c r="G868" i="1"/>
  <c r="D868" i="1"/>
  <c r="C868" i="1"/>
  <c r="H868" i="1" s="1"/>
  <c r="D867" i="1"/>
  <c r="G867" i="1" s="1"/>
  <c r="C867" i="1"/>
  <c r="D866" i="1"/>
  <c r="C866" i="1"/>
  <c r="H866" i="1" s="1"/>
  <c r="D865" i="1"/>
  <c r="C865" i="1"/>
  <c r="H865" i="1" s="1"/>
  <c r="G864" i="1"/>
  <c r="D864" i="1"/>
  <c r="C864" i="1"/>
  <c r="D863" i="1"/>
  <c r="G863" i="1" s="1"/>
  <c r="C863" i="1"/>
  <c r="D862" i="1"/>
  <c r="C862" i="1"/>
  <c r="H862" i="1" s="1"/>
  <c r="D861" i="1"/>
  <c r="C861" i="1"/>
  <c r="H861" i="1" s="1"/>
  <c r="G860" i="1"/>
  <c r="D860" i="1"/>
  <c r="C860" i="1"/>
  <c r="D859" i="1"/>
  <c r="G859" i="1" s="1"/>
  <c r="C859" i="1"/>
  <c r="D858" i="1"/>
  <c r="C858" i="1"/>
  <c r="H858" i="1" s="1"/>
  <c r="D857" i="1"/>
  <c r="C857" i="1"/>
  <c r="H857" i="1" s="1"/>
  <c r="G856" i="1"/>
  <c r="D856" i="1"/>
  <c r="C856" i="1"/>
  <c r="D855" i="1"/>
  <c r="G855" i="1" s="1"/>
  <c r="C855" i="1"/>
  <c r="D854" i="1"/>
  <c r="C854" i="1"/>
  <c r="H854" i="1" s="1"/>
  <c r="D853" i="1"/>
  <c r="C853" i="1"/>
  <c r="H853" i="1" s="1"/>
  <c r="G852" i="1"/>
  <c r="D852" i="1"/>
  <c r="C852" i="1"/>
  <c r="D851" i="1"/>
  <c r="G851" i="1" s="1"/>
  <c r="C851" i="1"/>
  <c r="D850" i="1"/>
  <c r="C850" i="1"/>
  <c r="H850" i="1" s="1"/>
  <c r="D849" i="1"/>
  <c r="C849" i="1"/>
  <c r="H849" i="1" s="1"/>
  <c r="G848" i="1"/>
  <c r="D848" i="1"/>
  <c r="C848" i="1"/>
  <c r="D847" i="1"/>
  <c r="G847" i="1" s="1"/>
  <c r="C847" i="1"/>
  <c r="D846" i="1"/>
  <c r="C846" i="1"/>
  <c r="H846" i="1" s="1"/>
  <c r="D845" i="1"/>
  <c r="C845" i="1"/>
  <c r="H845" i="1" s="1"/>
  <c r="G844" i="1"/>
  <c r="D844" i="1"/>
  <c r="C844" i="1"/>
  <c r="D843" i="1"/>
  <c r="G843" i="1" s="1"/>
  <c r="C843" i="1"/>
  <c r="D842" i="1"/>
  <c r="C842" i="1"/>
  <c r="H842" i="1" s="1"/>
  <c r="D841" i="1"/>
  <c r="C841" i="1"/>
  <c r="H841" i="1" s="1"/>
  <c r="G840" i="1"/>
  <c r="D840" i="1"/>
  <c r="C840" i="1"/>
  <c r="D839" i="1"/>
  <c r="G839" i="1" s="1"/>
  <c r="C839" i="1"/>
  <c r="D838" i="1"/>
  <c r="C838" i="1"/>
  <c r="H838" i="1" s="1"/>
  <c r="D837" i="1"/>
  <c r="C837" i="1"/>
  <c r="H837" i="1" s="1"/>
  <c r="G836" i="1"/>
  <c r="D836" i="1"/>
  <c r="C836" i="1"/>
  <c r="D835" i="1"/>
  <c r="G835" i="1" s="1"/>
  <c r="C835" i="1"/>
  <c r="D834" i="1"/>
  <c r="C834" i="1"/>
  <c r="H834" i="1" s="1"/>
  <c r="D833" i="1"/>
  <c r="C833" i="1"/>
  <c r="H833" i="1" s="1"/>
  <c r="G832" i="1"/>
  <c r="D832" i="1"/>
  <c r="C832" i="1"/>
  <c r="D831" i="1"/>
  <c r="G831" i="1" s="1"/>
  <c r="C831" i="1"/>
  <c r="D830" i="1"/>
  <c r="C830" i="1"/>
  <c r="H830" i="1" s="1"/>
  <c r="D829" i="1"/>
  <c r="C829" i="1"/>
  <c r="H829" i="1" s="1"/>
  <c r="G828" i="1"/>
  <c r="D828" i="1"/>
  <c r="C828" i="1"/>
  <c r="D827" i="1"/>
  <c r="G827" i="1" s="1"/>
  <c r="C827" i="1"/>
  <c r="D826" i="1"/>
  <c r="C826" i="1"/>
  <c r="H826" i="1" s="1"/>
  <c r="D825" i="1"/>
  <c r="C825" i="1"/>
  <c r="H825" i="1" s="1"/>
  <c r="G824" i="1"/>
  <c r="D824" i="1"/>
  <c r="C824" i="1"/>
  <c r="D823" i="1"/>
  <c r="G823" i="1" s="1"/>
  <c r="C823" i="1"/>
  <c r="D822" i="1"/>
  <c r="C822" i="1"/>
  <c r="H822" i="1" s="1"/>
  <c r="D821" i="1"/>
  <c r="C821" i="1"/>
  <c r="H821" i="1" s="1"/>
  <c r="G820" i="1"/>
  <c r="D820" i="1"/>
  <c r="C820" i="1"/>
  <c r="H820" i="1" s="1"/>
  <c r="D819" i="1"/>
  <c r="G819" i="1" s="1"/>
  <c r="C819" i="1"/>
  <c r="D818" i="1"/>
  <c r="C818" i="1"/>
  <c r="H818" i="1" s="1"/>
  <c r="D817" i="1"/>
  <c r="C817" i="1"/>
  <c r="H817" i="1" s="1"/>
  <c r="G816" i="1"/>
  <c r="D816" i="1"/>
  <c r="C816" i="1"/>
  <c r="H816" i="1" s="1"/>
  <c r="D815" i="1"/>
  <c r="G815" i="1" s="1"/>
  <c r="C815" i="1"/>
  <c r="D814" i="1"/>
  <c r="C814" i="1"/>
  <c r="H814" i="1" s="1"/>
  <c r="D813" i="1"/>
  <c r="C813" i="1"/>
  <c r="H813" i="1" s="1"/>
  <c r="G812" i="1"/>
  <c r="D812" i="1"/>
  <c r="C812" i="1"/>
  <c r="H812" i="1" s="1"/>
  <c r="D811" i="1"/>
  <c r="G811" i="1" s="1"/>
  <c r="C811" i="1"/>
  <c r="D810" i="1"/>
  <c r="C810" i="1"/>
  <c r="H810" i="1" s="1"/>
  <c r="D809" i="1"/>
  <c r="C809" i="1"/>
  <c r="H809" i="1" s="1"/>
  <c r="G808" i="1"/>
  <c r="D808" i="1"/>
  <c r="C808" i="1"/>
  <c r="H808" i="1" s="1"/>
  <c r="D807" i="1"/>
  <c r="G807" i="1" s="1"/>
  <c r="C807" i="1"/>
  <c r="D806" i="1"/>
  <c r="C806" i="1"/>
  <c r="H806" i="1" s="1"/>
  <c r="D805" i="1"/>
  <c r="C805" i="1"/>
  <c r="H805" i="1" s="1"/>
  <c r="G804" i="1"/>
  <c r="D804" i="1"/>
  <c r="C804" i="1"/>
  <c r="H804" i="1" s="1"/>
  <c r="D803" i="1"/>
  <c r="G803" i="1" s="1"/>
  <c r="C803" i="1"/>
  <c r="D802" i="1"/>
  <c r="C802" i="1"/>
  <c r="H802" i="1" s="1"/>
  <c r="D801" i="1"/>
  <c r="C801" i="1"/>
  <c r="H801" i="1" s="1"/>
  <c r="G800" i="1"/>
  <c r="D800" i="1"/>
  <c r="C800" i="1"/>
  <c r="H800" i="1" s="1"/>
  <c r="D799" i="1"/>
  <c r="G799" i="1" s="1"/>
  <c r="C799" i="1"/>
  <c r="D798" i="1"/>
  <c r="C798" i="1"/>
  <c r="H798" i="1" s="1"/>
  <c r="D797" i="1"/>
  <c r="C797" i="1"/>
  <c r="H797" i="1" s="1"/>
  <c r="G796" i="1"/>
  <c r="D796" i="1"/>
  <c r="C796" i="1"/>
  <c r="H796" i="1" s="1"/>
  <c r="D795" i="1"/>
  <c r="G795" i="1" s="1"/>
  <c r="C795" i="1"/>
  <c r="D794" i="1"/>
  <c r="C794" i="1"/>
  <c r="H794" i="1" s="1"/>
  <c r="D793" i="1"/>
  <c r="C793" i="1"/>
  <c r="H793" i="1" s="1"/>
  <c r="G792" i="1"/>
  <c r="D792" i="1"/>
  <c r="C792" i="1"/>
  <c r="H792" i="1" s="1"/>
  <c r="D791" i="1"/>
  <c r="G791" i="1" s="1"/>
  <c r="C791" i="1"/>
  <c r="D790" i="1"/>
  <c r="C790" i="1"/>
  <c r="H790" i="1" s="1"/>
  <c r="D789" i="1"/>
  <c r="C789" i="1"/>
  <c r="H789" i="1" s="1"/>
  <c r="G788" i="1"/>
  <c r="D788" i="1"/>
  <c r="C788" i="1"/>
  <c r="H788" i="1" s="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D649" i="1"/>
  <c r="G649" i="1" s="1"/>
  <c r="C649" i="1"/>
  <c r="H648" i="1"/>
  <c r="G648" i="1"/>
  <c r="D648" i="1"/>
  <c r="C648" i="1"/>
  <c r="G647" i="1"/>
  <c r="D647" i="1"/>
  <c r="H647" i="1" s="1"/>
  <c r="C647" i="1"/>
  <c r="H646" i="1"/>
  <c r="G646" i="1"/>
  <c r="D646" i="1"/>
  <c r="C646" i="1"/>
  <c r="H645" i="1"/>
  <c r="D645" i="1"/>
  <c r="G645" i="1" s="1"/>
  <c r="C645"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D376" i="1"/>
  <c r="G376" i="1" s="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D254" i="1"/>
  <c r="G254" i="1" s="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D214" i="1"/>
  <c r="G214" i="1" s="1"/>
  <c r="C214" i="1"/>
  <c r="H213" i="1"/>
  <c r="G213" i="1"/>
  <c r="D213" i="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H194"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G182" i="1"/>
  <c r="D182" i="1"/>
  <c r="C182" i="1"/>
  <c r="H181" i="1"/>
  <c r="G181" i="1"/>
  <c r="D181" i="1"/>
  <c r="C181" i="1"/>
  <c r="D180" i="1"/>
  <c r="H180" i="1" s="1"/>
  <c r="C180" i="1"/>
  <c r="H179" i="1"/>
  <c r="G179" i="1"/>
  <c r="D179" i="1"/>
  <c r="C179" i="1"/>
  <c r="H178" i="1"/>
  <c r="D178" i="1"/>
  <c r="G178" i="1" s="1"/>
  <c r="C178" i="1"/>
  <c r="H177" i="1"/>
  <c r="G177" i="1"/>
  <c r="D177" i="1"/>
  <c r="C177" i="1"/>
  <c r="H176" i="1"/>
  <c r="G176" i="1"/>
  <c r="D176" i="1"/>
  <c r="C176" i="1"/>
  <c r="H175" i="1"/>
  <c r="G175" i="1"/>
  <c r="D175" i="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29" i="1"/>
  <c r="G129" i="1"/>
  <c r="D129" i="1"/>
  <c r="C129" i="1"/>
  <c r="H128" i="1"/>
  <c r="G128" i="1"/>
  <c r="D128" i="1"/>
  <c r="C128" i="1"/>
  <c r="H127" i="1"/>
  <c r="G127" i="1"/>
  <c r="D127" i="1"/>
  <c r="C127" i="1"/>
  <c r="H126" i="1"/>
  <c r="D126" i="1"/>
  <c r="G126" i="1" s="1"/>
  <c r="C126" i="1"/>
  <c r="H125" i="1"/>
  <c r="G125" i="1"/>
  <c r="D125" i="1"/>
  <c r="C125" i="1"/>
  <c r="D124" i="1"/>
  <c r="H124" i="1" s="1"/>
  <c r="C124" i="1"/>
  <c r="D123" i="1"/>
  <c r="G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D115" i="1"/>
  <c r="G115" i="1" s="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D86" i="1"/>
  <c r="G86" i="1" s="1"/>
  <c r="C86" i="1"/>
  <c r="H85" i="1"/>
  <c r="G85" i="1"/>
  <c r="D85" i="1"/>
  <c r="C85" i="1"/>
  <c r="H84" i="1"/>
  <c r="G84" i="1"/>
  <c r="D84" i="1"/>
  <c r="C84" i="1"/>
  <c r="H83" i="1"/>
  <c r="D83" i="1"/>
  <c r="G83" i="1" s="1"/>
  <c r="C83" i="1"/>
  <c r="H82" i="1"/>
  <c r="G82" i="1"/>
  <c r="D82" i="1"/>
  <c r="C82" i="1"/>
  <c r="H81" i="1"/>
  <c r="D81" i="1"/>
  <c r="G81" i="1" s="1"/>
  <c r="C81" i="1"/>
  <c r="H80" i="1"/>
  <c r="G80" i="1"/>
  <c r="D80" i="1"/>
  <c r="C80" i="1"/>
  <c r="H79" i="1"/>
  <c r="D79" i="1"/>
  <c r="G79" i="1" s="1"/>
  <c r="C79" i="1"/>
  <c r="H77" i="1"/>
  <c r="G77" i="1"/>
  <c r="D77" i="1"/>
  <c r="C77" i="1"/>
  <c r="H76" i="1"/>
  <c r="D76" i="1"/>
  <c r="G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H50" i="1"/>
  <c r="D50" i="1"/>
  <c r="G50" i="1" s="1"/>
  <c r="C50" i="1"/>
  <c r="C49" i="1"/>
  <c r="H48" i="1"/>
  <c r="G48" i="1"/>
  <c r="D48" i="1"/>
  <c r="C48" i="1"/>
  <c r="H47" i="1"/>
  <c r="D47" i="1"/>
  <c r="G47" i="1" s="1"/>
  <c r="C47" i="1"/>
  <c r="H46" i="1"/>
  <c r="D46" i="1"/>
  <c r="G46" i="1" s="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55" i="5" l="1"/>
  <c r="D1259" i="1" s="1"/>
  <c r="G1259" i="1" s="1"/>
  <c r="H1260" i="1"/>
  <c r="G52" i="1"/>
  <c r="F122" i="6"/>
  <c r="H1291" i="1"/>
  <c r="H1278" i="1"/>
  <c r="H1297" i="1"/>
  <c r="D251" i="5"/>
  <c r="C1255" i="1" s="1"/>
  <c r="C1295" i="1"/>
  <c r="H1295" i="1"/>
  <c r="G1305" i="1"/>
  <c r="E326" i="9"/>
  <c r="B326" i="9" s="1"/>
  <c r="E324" i="9"/>
  <c r="B324" i="9" s="1"/>
  <c r="H1267" i="1"/>
  <c r="H1264" i="1"/>
  <c r="E305" i="9"/>
  <c r="G1389" i="1"/>
  <c r="G1386" i="1"/>
  <c r="G1382" i="1"/>
  <c r="E307" i="9"/>
  <c r="B307" i="9" s="1"/>
  <c r="G1311" i="1"/>
  <c r="H1308" i="1"/>
  <c r="H1300" i="1"/>
  <c r="G1300" i="1"/>
  <c r="G1301" i="1"/>
  <c r="G1302" i="1"/>
  <c r="F297" i="5"/>
  <c r="E335" i="9"/>
  <c r="B335" i="9" s="1"/>
  <c r="G1295" i="1"/>
  <c r="G1297" i="1"/>
  <c r="G1292" i="1"/>
  <c r="G1278" i="1"/>
  <c r="G1291" i="1"/>
  <c r="F260" i="5"/>
  <c r="H1259" i="1"/>
  <c r="G1256" i="1"/>
  <c r="G1257" i="1"/>
  <c r="G1253" i="1"/>
  <c r="E340" i="9"/>
  <c r="B340" i="9" s="1"/>
  <c r="H1251" i="1"/>
  <c r="H1201" i="1"/>
  <c r="H1203" i="1"/>
  <c r="H1185" i="1"/>
  <c r="H1176" i="1"/>
  <c r="E318" i="9"/>
  <c r="B318" i="9" s="1"/>
  <c r="H1152" i="1"/>
  <c r="H1166" i="1"/>
  <c r="F147" i="5"/>
  <c r="E312" i="9"/>
  <c r="B312" i="9" s="1"/>
  <c r="H1092" i="1"/>
  <c r="H1090" i="1"/>
  <c r="H1087" i="1"/>
  <c r="E69" i="5"/>
  <c r="H1076" i="1"/>
  <c r="H1078" i="1"/>
  <c r="F63" i="5"/>
  <c r="G1251" i="1"/>
  <c r="G1182" i="1"/>
  <c r="G1200" i="1"/>
  <c r="E37" i="9"/>
  <c r="B37" i="9" s="1"/>
  <c r="E36" i="9"/>
  <c r="B36" i="9" s="1"/>
  <c r="E311" i="9"/>
  <c r="E322" i="9"/>
  <c r="B322" i="9" s="1"/>
  <c r="E327" i="9"/>
  <c r="B327" i="9" s="1"/>
  <c r="E329" i="9"/>
  <c r="B329" i="9" s="1"/>
  <c r="E114" i="6"/>
  <c r="E141" i="6" s="1"/>
  <c r="G1620" i="1"/>
  <c r="G1601" i="1"/>
  <c r="G1584" i="1"/>
  <c r="G1634" i="1"/>
  <c r="H1634" i="1"/>
  <c r="H1684" i="1"/>
  <c r="G1681" i="1"/>
  <c r="G1593" i="1"/>
  <c r="G1612" i="1"/>
  <c r="G1611" i="1"/>
  <c r="G1591" i="1"/>
  <c r="H1610" i="1"/>
  <c r="C1585" i="1"/>
  <c r="G1585" i="1" s="1"/>
  <c r="G1588" i="1"/>
  <c r="G1587" i="1"/>
  <c r="C1604" i="1"/>
  <c r="D44" i="8"/>
  <c r="C1621" i="1" s="1"/>
  <c r="H1602" i="1"/>
  <c r="C1583" i="1"/>
  <c r="H1583" i="1" s="1"/>
  <c r="G1553" i="1"/>
  <c r="E6" i="7"/>
  <c r="E5" i="7"/>
  <c r="G346" i="9" s="1"/>
  <c r="E346" i="9" s="1"/>
  <c r="D1539" i="1"/>
  <c r="G1539" i="1" s="1"/>
  <c r="E647" i="4"/>
  <c r="D641" i="1" s="1"/>
  <c r="H649" i="1"/>
  <c r="E81" i="9"/>
  <c r="B81" i="9" s="1"/>
  <c r="F237" i="9"/>
  <c r="B237" i="9" s="1"/>
  <c r="G717" i="1"/>
  <c r="G677" i="1"/>
  <c r="G300" i="1"/>
  <c r="G423" i="1"/>
  <c r="E294" i="9"/>
  <c r="B294" i="9" s="1"/>
  <c r="B247" i="9"/>
  <c r="B246" i="9"/>
  <c r="H212" i="1"/>
  <c r="E202" i="4"/>
  <c r="D198" i="1" s="1"/>
  <c r="G195" i="1"/>
  <c r="F244" i="9"/>
  <c r="B244" i="9" s="1"/>
  <c r="H190" i="1"/>
  <c r="B243" i="9"/>
  <c r="B242" i="9"/>
  <c r="E53" i="9"/>
  <c r="B53" i="9" s="1"/>
  <c r="B239" i="9"/>
  <c r="G180" i="1"/>
  <c r="B238" i="9"/>
  <c r="G174" i="1"/>
  <c r="H166" i="1"/>
  <c r="H161" i="1"/>
  <c r="E49" i="9"/>
  <c r="B49" i="9" s="1"/>
  <c r="H374" i="1"/>
  <c r="E373" i="4"/>
  <c r="D368" i="1" s="1"/>
  <c r="F322" i="4"/>
  <c r="G124" i="1"/>
  <c r="G122" i="1"/>
  <c r="H123" i="1"/>
  <c r="E106" i="4"/>
  <c r="D102" i="1" s="1"/>
  <c r="G108" i="1"/>
  <c r="G113" i="1"/>
  <c r="F236" i="9"/>
  <c r="B236" i="9" s="1"/>
  <c r="B231" i="9"/>
  <c r="F83" i="4"/>
  <c r="G73" i="1"/>
  <c r="G74" i="1"/>
  <c r="F77" i="4"/>
  <c r="H49" i="1"/>
  <c r="F53" i="4"/>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G790" i="1"/>
  <c r="G794" i="1"/>
  <c r="G798" i="1"/>
  <c r="G802" i="1"/>
  <c r="G806" i="1"/>
  <c r="G810" i="1"/>
  <c r="G814" i="1"/>
  <c r="G818" i="1"/>
  <c r="G822" i="1"/>
  <c r="H824" i="1"/>
  <c r="G826" i="1"/>
  <c r="H828" i="1"/>
  <c r="G830" i="1"/>
  <c r="H832" i="1"/>
  <c r="G834" i="1"/>
  <c r="H836" i="1"/>
  <c r="G838" i="1"/>
  <c r="H840" i="1"/>
  <c r="G842" i="1"/>
  <c r="H844" i="1"/>
  <c r="G846" i="1"/>
  <c r="H848" i="1"/>
  <c r="G850" i="1"/>
  <c r="H852" i="1"/>
  <c r="G854" i="1"/>
  <c r="H856" i="1"/>
  <c r="G858" i="1"/>
  <c r="H860" i="1"/>
  <c r="G862" i="1"/>
  <c r="H864" i="1"/>
  <c r="G866" i="1"/>
  <c r="G870" i="1"/>
  <c r="G874" i="1"/>
  <c r="G878" i="1"/>
  <c r="G882" i="1"/>
  <c r="G886" i="1"/>
  <c r="G890" i="1"/>
  <c r="G894" i="1"/>
  <c r="G898" i="1"/>
  <c r="G902" i="1"/>
  <c r="G906" i="1"/>
  <c r="G910" i="1"/>
  <c r="H912" i="1"/>
  <c r="G914" i="1"/>
  <c r="H916" i="1"/>
  <c r="G918" i="1"/>
  <c r="H920" i="1"/>
  <c r="G922" i="1"/>
  <c r="G926" i="1"/>
  <c r="G930" i="1"/>
  <c r="G934" i="1"/>
  <c r="G938" i="1"/>
  <c r="G942" i="1"/>
  <c r="G946" i="1"/>
  <c r="G950" i="1"/>
  <c r="G954" i="1"/>
  <c r="H1054" i="1"/>
  <c r="G1054" i="1"/>
  <c r="H1056" i="1"/>
  <c r="G1056" i="1"/>
  <c r="H1058" i="1"/>
  <c r="G1058" i="1"/>
  <c r="H1060" i="1"/>
  <c r="G1060" i="1"/>
  <c r="H1062" i="1"/>
  <c r="G1062" i="1"/>
  <c r="H1064" i="1"/>
  <c r="G1064" i="1"/>
  <c r="G1066" i="1"/>
  <c r="H1066"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G961" i="1"/>
  <c r="G965" i="1"/>
  <c r="G969" i="1"/>
  <c r="G973"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71" i="1"/>
  <c r="H1218" i="1"/>
  <c r="G1218" i="1"/>
  <c r="H1220" i="1"/>
  <c r="G1220" i="1"/>
  <c r="H1222" i="1"/>
  <c r="G1222" i="1"/>
  <c r="G956" i="1"/>
  <c r="H958" i="1"/>
  <c r="G960" i="1"/>
  <c r="H962" i="1"/>
  <c r="G964" i="1"/>
  <c r="H966" i="1"/>
  <c r="G968" i="1"/>
  <c r="H970" i="1"/>
  <c r="G972" i="1"/>
  <c r="H974" i="1"/>
  <c r="G976" i="1"/>
  <c r="H978" i="1"/>
  <c r="H1053" i="1"/>
  <c r="G1053" i="1"/>
  <c r="H1055" i="1"/>
  <c r="G1055" i="1"/>
  <c r="H1057" i="1"/>
  <c r="G1057" i="1"/>
  <c r="H1059" i="1"/>
  <c r="G1059" i="1"/>
  <c r="H1061" i="1"/>
  <c r="G1061" i="1"/>
  <c r="H1063" i="1"/>
  <c r="G1063" i="1"/>
  <c r="H1065" i="1"/>
  <c r="G1065" i="1"/>
  <c r="G1070" i="1"/>
  <c r="H1070" i="1"/>
  <c r="H1315" i="1"/>
  <c r="G1315" i="1"/>
  <c r="H1320" i="1"/>
  <c r="G1320" i="1"/>
  <c r="H1323" i="1"/>
  <c r="G1323" i="1"/>
  <c r="H1328" i="1"/>
  <c r="G1328" i="1"/>
  <c r="H1331" i="1"/>
  <c r="G1331" i="1"/>
  <c r="H1336" i="1"/>
  <c r="G1336" i="1"/>
  <c r="H1339" i="1"/>
  <c r="G1339" i="1"/>
  <c r="H1344" i="1"/>
  <c r="G1344" i="1"/>
  <c r="H1347" i="1"/>
  <c r="G1347" i="1"/>
  <c r="H1352" i="1"/>
  <c r="G1352" i="1"/>
  <c r="H1355" i="1"/>
  <c r="G1355" i="1"/>
  <c r="H1360" i="1"/>
  <c r="G1360" i="1"/>
  <c r="H1363" i="1"/>
  <c r="G1363" i="1"/>
  <c r="H1368" i="1"/>
  <c r="G1368" i="1"/>
  <c r="H1371" i="1"/>
  <c r="G1371" i="1"/>
  <c r="H1376" i="1"/>
  <c r="G1376" i="1"/>
  <c r="H1379" i="1"/>
  <c r="G1379" i="1"/>
  <c r="H1384" i="1"/>
  <c r="G1384" i="1"/>
  <c r="H1387" i="1"/>
  <c r="G1387" i="1"/>
  <c r="H1396" i="1"/>
  <c r="G1396" i="1"/>
  <c r="H1416" i="1"/>
  <c r="G1416" i="1"/>
  <c r="H1436" i="1"/>
  <c r="G1436" i="1"/>
  <c r="H1452" i="1"/>
  <c r="G1452" i="1"/>
  <c r="H1468" i="1"/>
  <c r="G1468" i="1"/>
  <c r="H1484" i="1"/>
  <c r="G1484" i="1"/>
  <c r="H1500" i="1"/>
  <c r="G1500" i="1"/>
  <c r="F17" i="4"/>
  <c r="D7" i="4"/>
  <c r="H1219" i="1"/>
  <c r="G1219" i="1"/>
  <c r="H1221" i="1"/>
  <c r="G1221" i="1"/>
  <c r="H1540" i="1"/>
  <c r="G1540" i="1"/>
  <c r="J1542" i="1"/>
  <c r="H1542" i="1"/>
  <c r="G1542" i="1"/>
  <c r="H1069" i="1"/>
  <c r="H107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182" i="1"/>
  <c r="H1184" i="1"/>
  <c r="H1186" i="1"/>
  <c r="H1188" i="1"/>
  <c r="H1190" i="1"/>
  <c r="H1192" i="1"/>
  <c r="H1194" i="1"/>
  <c r="H1196" i="1"/>
  <c r="H1198" i="1"/>
  <c r="H1200" i="1"/>
  <c r="H1202" i="1"/>
  <c r="H1204" i="1"/>
  <c r="H1206" i="1"/>
  <c r="H1208" i="1"/>
  <c r="H1210" i="1"/>
  <c r="H1212" i="1"/>
  <c r="H1214" i="1"/>
  <c r="H1216" i="1"/>
  <c r="H1400" i="1"/>
  <c r="G1400" i="1"/>
  <c r="H1404" i="1"/>
  <c r="G1404" i="1"/>
  <c r="H1420" i="1"/>
  <c r="G1420" i="1"/>
  <c r="H1440" i="1"/>
  <c r="G1440" i="1"/>
  <c r="H1456" i="1"/>
  <c r="G1456" i="1"/>
  <c r="H1472" i="1"/>
  <c r="G1472" i="1"/>
  <c r="H1488" i="1"/>
  <c r="G1488" i="1"/>
  <c r="H1504" i="1"/>
  <c r="G1504" i="1"/>
  <c r="G1513" i="1"/>
  <c r="H1516" i="1"/>
  <c r="G1516" i="1"/>
  <c r="G1521" i="1"/>
  <c r="H1524" i="1"/>
  <c r="G1524" i="1"/>
  <c r="G1529" i="1"/>
  <c r="H1532" i="1"/>
  <c r="G1532" i="1"/>
  <c r="J1546" i="1"/>
  <c r="H1546" i="1"/>
  <c r="G1546" i="1"/>
  <c r="I1546" i="1" s="1"/>
  <c r="G1572" i="1"/>
  <c r="H1572" i="1"/>
  <c r="H1608" i="1"/>
  <c r="G1608" i="1"/>
  <c r="G1658" i="1"/>
  <c r="H1658" i="1"/>
  <c r="G1670" i="1"/>
  <c r="H1670" i="1"/>
  <c r="G1678" i="1"/>
  <c r="H1678" i="1"/>
  <c r="G1686" i="1"/>
  <c r="H1686" i="1"/>
  <c r="H1316" i="1"/>
  <c r="G1316" i="1"/>
  <c r="H1319" i="1"/>
  <c r="G1319" i="1"/>
  <c r="H1324" i="1"/>
  <c r="G1324" i="1"/>
  <c r="H1327" i="1"/>
  <c r="G1327" i="1"/>
  <c r="H1332" i="1"/>
  <c r="G1332" i="1"/>
  <c r="H1335" i="1"/>
  <c r="G1335" i="1"/>
  <c r="H1340" i="1"/>
  <c r="G1340" i="1"/>
  <c r="H1343" i="1"/>
  <c r="G1343" i="1"/>
  <c r="H1348" i="1"/>
  <c r="G1348" i="1"/>
  <c r="H1351" i="1"/>
  <c r="G1351" i="1"/>
  <c r="H1356" i="1"/>
  <c r="G1356" i="1"/>
  <c r="H1359" i="1"/>
  <c r="G1359" i="1"/>
  <c r="H1364" i="1"/>
  <c r="G1364" i="1"/>
  <c r="H1367" i="1"/>
  <c r="G1367" i="1"/>
  <c r="H1372" i="1"/>
  <c r="G1372" i="1"/>
  <c r="H1375" i="1"/>
  <c r="G1375" i="1"/>
  <c r="H1380" i="1"/>
  <c r="G1380" i="1"/>
  <c r="H1383" i="1"/>
  <c r="G1383" i="1"/>
  <c r="H1388" i="1"/>
  <c r="G1388" i="1"/>
  <c r="H1408" i="1"/>
  <c r="G1408" i="1"/>
  <c r="H1424" i="1"/>
  <c r="G1424" i="1"/>
  <c r="H1444" i="1"/>
  <c r="G1444" i="1"/>
  <c r="H1460" i="1"/>
  <c r="G1460" i="1"/>
  <c r="H1476" i="1"/>
  <c r="G1476" i="1"/>
  <c r="H1492" i="1"/>
  <c r="G1492" i="1"/>
  <c r="H1508" i="1"/>
  <c r="G1508" i="1"/>
  <c r="I1541" i="1"/>
  <c r="I1549" i="1"/>
  <c r="J1579" i="1"/>
  <c r="H1579" i="1"/>
  <c r="G1579" i="1"/>
  <c r="G1589" i="1"/>
  <c r="H1589" i="1"/>
  <c r="G1606" i="1"/>
  <c r="H1606" i="1"/>
  <c r="G1654" i="1"/>
  <c r="H1654" i="1"/>
  <c r="H1668" i="1"/>
  <c r="G1668" i="1"/>
  <c r="H1392" i="1"/>
  <c r="G1392" i="1"/>
  <c r="H1412" i="1"/>
  <c r="G1412" i="1"/>
  <c r="H1428" i="1"/>
  <c r="G1428" i="1"/>
  <c r="H1432" i="1"/>
  <c r="G1432" i="1"/>
  <c r="H1448" i="1"/>
  <c r="G1448" i="1"/>
  <c r="H1464" i="1"/>
  <c r="G1464" i="1"/>
  <c r="H1480" i="1"/>
  <c r="G1480" i="1"/>
  <c r="H1496" i="1"/>
  <c r="G1496" i="1"/>
  <c r="H1512" i="1"/>
  <c r="G1512" i="1"/>
  <c r="G1517" i="1"/>
  <c r="H1520" i="1"/>
  <c r="G1520" i="1"/>
  <c r="G1525" i="1"/>
  <c r="H1528" i="1"/>
  <c r="G1528" i="1"/>
  <c r="G1533" i="1"/>
  <c r="H1536" i="1"/>
  <c r="G1536" i="1"/>
  <c r="G1545" i="1"/>
  <c r="H1550" i="1"/>
  <c r="H1560" i="1"/>
  <c r="H1565" i="1"/>
  <c r="H1573" i="1"/>
  <c r="G1580" i="1"/>
  <c r="H1580" i="1"/>
  <c r="H1586" i="1"/>
  <c r="G1586" i="1"/>
  <c r="H1603" i="1"/>
  <c r="G1603" i="1"/>
  <c r="H1647" i="1"/>
  <c r="G1647" i="1"/>
  <c r="F129" i="4"/>
  <c r="E125" i="4"/>
  <c r="D354" i="4"/>
  <c r="F355" i="4"/>
  <c r="G336" i="9"/>
  <c r="E336" i="9" s="1"/>
  <c r="B336" i="9" s="1"/>
  <c r="F178" i="5"/>
  <c r="J1543" i="1"/>
  <c r="J1548" i="1"/>
  <c r="H1549" i="1"/>
  <c r="J1552" i="1"/>
  <c r="H1553" i="1"/>
  <c r="I1553" i="1" s="1"/>
  <c r="J1558" i="1"/>
  <c r="H1559" i="1"/>
  <c r="I1559" i="1" s="1"/>
  <c r="J1562" i="1"/>
  <c r="H1564" i="1"/>
  <c r="I1564" i="1" s="1"/>
  <c r="J1567" i="1"/>
  <c r="H1568" i="1"/>
  <c r="I1568" i="1" s="1"/>
  <c r="J1575" i="1"/>
  <c r="H1576" i="1"/>
  <c r="I1576" i="1" s="1"/>
  <c r="G1626" i="1"/>
  <c r="H1626" i="1"/>
  <c r="H1651" i="1"/>
  <c r="G1651" i="1"/>
  <c r="G1662" i="1"/>
  <c r="H1662" i="1"/>
  <c r="H1675" i="1"/>
  <c r="G1675" i="1"/>
  <c r="H1683" i="1"/>
  <c r="G1683" i="1"/>
  <c r="G24" i="9"/>
  <c r="H24" i="9"/>
  <c r="F231" i="4"/>
  <c r="D230" i="4"/>
  <c r="E360" i="4"/>
  <c r="G314" i="9"/>
  <c r="E314" i="9" s="1"/>
  <c r="B314" i="9" s="1"/>
  <c r="D88" i="5"/>
  <c r="F89" i="5"/>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G1578" i="1"/>
  <c r="I1578" i="1" s="1"/>
  <c r="J1578" i="1"/>
  <c r="H1582" i="1"/>
  <c r="G1595" i="1"/>
  <c r="H1598" i="1"/>
  <c r="H1623" i="1"/>
  <c r="G1623" i="1"/>
  <c r="G1639" i="1"/>
  <c r="H1642" i="1"/>
  <c r="G1644" i="1"/>
  <c r="G1655" i="1"/>
  <c r="H1659" i="1"/>
  <c r="G1659" i="1"/>
  <c r="H1666" i="1"/>
  <c r="E49" i="4"/>
  <c r="F49" i="4" s="1"/>
  <c r="D134" i="4"/>
  <c r="F135" i="4"/>
  <c r="F178" i="4"/>
  <c r="D164" i="4"/>
  <c r="D152" i="4" s="1"/>
  <c r="E230" i="4"/>
  <c r="D226" i="1" s="1"/>
  <c r="F309" i="4"/>
  <c r="D308" i="4"/>
  <c r="D648" i="4"/>
  <c r="F427" i="4"/>
  <c r="G213" i="9"/>
  <c r="E213" i="9" s="1"/>
  <c r="B213" i="9" s="1"/>
  <c r="D431" i="4"/>
  <c r="F432" i="4"/>
  <c r="E7" i="5"/>
  <c r="F71" i="5"/>
  <c r="D70" i="5"/>
  <c r="H1317" i="1"/>
  <c r="H1321" i="1"/>
  <c r="H1325" i="1"/>
  <c r="H1329" i="1"/>
  <c r="H1333" i="1"/>
  <c r="H1337" i="1"/>
  <c r="H1341" i="1"/>
  <c r="H1345" i="1"/>
  <c r="H1349" i="1"/>
  <c r="H1353" i="1"/>
  <c r="H1357" i="1"/>
  <c r="H1361" i="1"/>
  <c r="H1365" i="1"/>
  <c r="H1369" i="1"/>
  <c r="H1373" i="1"/>
  <c r="H1377" i="1"/>
  <c r="H1381" i="1"/>
  <c r="H1385" i="1"/>
  <c r="H1389" i="1"/>
  <c r="G1391" i="1"/>
  <c r="H1393" i="1"/>
  <c r="G1395" i="1"/>
  <c r="H1397" i="1"/>
  <c r="G1399" i="1"/>
  <c r="G1403" i="1"/>
  <c r="H1405" i="1"/>
  <c r="G1407" i="1"/>
  <c r="H1409" i="1"/>
  <c r="G1411" i="1"/>
  <c r="H1413" i="1"/>
  <c r="G1415" i="1"/>
  <c r="H1417" i="1"/>
  <c r="G1419" i="1"/>
  <c r="H1421" i="1"/>
  <c r="G1423" i="1"/>
  <c r="H1425" i="1"/>
  <c r="G1427" i="1"/>
  <c r="H1429" i="1"/>
  <c r="H1433" i="1"/>
  <c r="G1435" i="1"/>
  <c r="H1437" i="1"/>
  <c r="G1439" i="1"/>
  <c r="H1441" i="1"/>
  <c r="G1443" i="1"/>
  <c r="H1445" i="1"/>
  <c r="G1447" i="1"/>
  <c r="H1449" i="1"/>
  <c r="G1451" i="1"/>
  <c r="H1453" i="1"/>
  <c r="G1455" i="1"/>
  <c r="H1457" i="1"/>
  <c r="G1459" i="1"/>
  <c r="H1461" i="1"/>
  <c r="G1463" i="1"/>
  <c r="H1465" i="1"/>
  <c r="G1467" i="1"/>
  <c r="H1469" i="1"/>
  <c r="G1471" i="1"/>
  <c r="H1473" i="1"/>
  <c r="G1475" i="1"/>
  <c r="H1477" i="1"/>
  <c r="G1479" i="1"/>
  <c r="H1481" i="1"/>
  <c r="G1483" i="1"/>
  <c r="H1485" i="1"/>
  <c r="G1487" i="1"/>
  <c r="H1489" i="1"/>
  <c r="G1491" i="1"/>
  <c r="H1493" i="1"/>
  <c r="G1495" i="1"/>
  <c r="H1497" i="1"/>
  <c r="G1499" i="1"/>
  <c r="H1501" i="1"/>
  <c r="G1503" i="1"/>
  <c r="H1505" i="1"/>
  <c r="G1507" i="1"/>
  <c r="H1509" i="1"/>
  <c r="H1513" i="1"/>
  <c r="H1517" i="1"/>
  <c r="H1521" i="1"/>
  <c r="H1525" i="1"/>
  <c r="H1529" i="1"/>
  <c r="H1533" i="1"/>
  <c r="H1541" i="1"/>
  <c r="J1541" i="1"/>
  <c r="H1545" i="1"/>
  <c r="J1545" i="1"/>
  <c r="G1550" i="1"/>
  <c r="I1550" i="1" s="1"/>
  <c r="J1550" i="1"/>
  <c r="G1554" i="1"/>
  <c r="I1554" i="1" s="1"/>
  <c r="J1554" i="1"/>
  <c r="G1560" i="1"/>
  <c r="J1560" i="1"/>
  <c r="G1565" i="1"/>
  <c r="I1565" i="1" s="1"/>
  <c r="J1565" i="1"/>
  <c r="G1569" i="1"/>
  <c r="I1569" i="1" s="1"/>
  <c r="J1569" i="1"/>
  <c r="G1573" i="1"/>
  <c r="I1573" i="1" s="1"/>
  <c r="J1573" i="1"/>
  <c r="G1577" i="1"/>
  <c r="I1581" i="1"/>
  <c r="H1672" i="1"/>
  <c r="G1672" i="1"/>
  <c r="H1680" i="1"/>
  <c r="G1680" i="1"/>
  <c r="F107" i="4"/>
  <c r="D106" i="4"/>
  <c r="F154" i="4"/>
  <c r="E153" i="4"/>
  <c r="E164" i="4"/>
  <c r="D160" i="1" s="1"/>
  <c r="F165" i="4"/>
  <c r="F274" i="4"/>
  <c r="E273" i="4"/>
  <c r="D269" i="1" s="1"/>
  <c r="F492" i="4"/>
  <c r="D491" i="4"/>
  <c r="E12" i="5"/>
  <c r="D1017" i="1" s="1"/>
  <c r="F13" i="5"/>
  <c r="F10" i="6"/>
  <c r="D5" i="6"/>
  <c r="F407" i="4"/>
  <c r="D406" i="4"/>
  <c r="E431" i="4"/>
  <c r="F480" i="4"/>
  <c r="D479" i="4"/>
  <c r="F585" i="4"/>
  <c r="D584" i="4"/>
  <c r="F598" i="4"/>
  <c r="D597" i="4"/>
  <c r="G1667" i="1"/>
  <c r="D202" i="4"/>
  <c r="E321" i="4"/>
  <c r="D316" i="1" s="1"/>
  <c r="F426" i="4"/>
  <c r="D647" i="4"/>
  <c r="F467" i="4"/>
  <c r="D466" i="4"/>
  <c r="D536" i="4"/>
  <c r="F621" i="4"/>
  <c r="F8" i="5"/>
  <c r="D12" i="5"/>
  <c r="H33" i="3"/>
  <c r="D51" i="8"/>
  <c r="C1628" i="1" s="1"/>
  <c r="C1629" i="1"/>
  <c r="D82" i="4"/>
  <c r="D140" i="4"/>
  <c r="F194" i="4"/>
  <c r="F374" i="4"/>
  <c r="D373" i="4"/>
  <c r="E251" i="5"/>
  <c r="G156" i="9"/>
  <c r="E156" i="9" s="1"/>
  <c r="B156" i="9" s="1"/>
  <c r="F607" i="4"/>
  <c r="G316" i="9"/>
  <c r="G315" i="9"/>
  <c r="F150" i="5"/>
  <c r="D219" i="5"/>
  <c r="D114" i="6"/>
  <c r="B30" i="9"/>
  <c r="G221" i="9"/>
  <c r="E221" i="9" s="1"/>
  <c r="B221" i="9" s="1"/>
  <c r="E536" i="4"/>
  <c r="D571" i="4"/>
  <c r="D629" i="4"/>
  <c r="G227" i="9"/>
  <c r="E227" i="9" s="1"/>
  <c r="B227" i="9" s="1"/>
  <c r="G219" i="9"/>
  <c r="E219" i="9" s="1"/>
  <c r="B219" i="9" s="1"/>
  <c r="G211" i="9"/>
  <c r="E211" i="9" s="1"/>
  <c r="B211" i="9" s="1"/>
  <c r="F656" i="4"/>
  <c r="H316" i="9"/>
  <c r="H315" i="9"/>
  <c r="E177" i="5"/>
  <c r="F181" i="5"/>
  <c r="E338" i="9"/>
  <c r="B338" i="9" s="1"/>
  <c r="G296" i="9"/>
  <c r="E296" i="9" s="1"/>
  <c r="B296" i="9" s="1"/>
  <c r="G190" i="9"/>
  <c r="E190" i="9" s="1"/>
  <c r="B190" i="9" s="1"/>
  <c r="G186" i="9"/>
  <c r="E186" i="9" s="1"/>
  <c r="B186" i="9" s="1"/>
  <c r="G182" i="9"/>
  <c r="E182" i="9" s="1"/>
  <c r="B182" i="9" s="1"/>
  <c r="F255" i="5"/>
  <c r="D35" i="6"/>
  <c r="E28" i="9"/>
  <c r="B28" i="9" s="1"/>
  <c r="G215" i="9"/>
  <c r="E215" i="9" s="1"/>
  <c r="B215" i="9" s="1"/>
  <c r="B26" i="9"/>
  <c r="E29" i="9"/>
  <c r="B29" i="9" s="1"/>
  <c r="B34" i="9"/>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20" i="9"/>
  <c r="B120" i="9" s="1"/>
  <c r="E136" i="9"/>
  <c r="B136" i="9" s="1"/>
  <c r="E152" i="9"/>
  <c r="B152" i="9" s="1"/>
  <c r="E337" i="9"/>
  <c r="B337" i="9" s="1"/>
  <c r="G309" i="9"/>
  <c r="H308" i="9"/>
  <c r="E308" i="9" s="1"/>
  <c r="B308" i="9" s="1"/>
  <c r="G302" i="9"/>
  <c r="E302" i="9" s="1"/>
  <c r="B302" i="9" s="1"/>
  <c r="G301" i="9"/>
  <c r="E301" i="9" s="1"/>
  <c r="B301" i="9" s="1"/>
  <c r="G300" i="9"/>
  <c r="E300" i="9" s="1"/>
  <c r="B300"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310" i="9"/>
  <c r="E310" i="9" s="1"/>
  <c r="B310" i="9" s="1"/>
  <c r="G180" i="9"/>
  <c r="H179" i="9"/>
  <c r="G179" i="9"/>
  <c r="G178" i="9"/>
  <c r="E178" i="9" s="1"/>
  <c r="B178" i="9" s="1"/>
  <c r="G177" i="9"/>
  <c r="E177" i="9" s="1"/>
  <c r="B177" i="9" s="1"/>
  <c r="G176" i="9"/>
  <c r="E176" i="9" s="1"/>
  <c r="B176" i="9" s="1"/>
  <c r="G175" i="9"/>
  <c r="E175" i="9" s="1"/>
  <c r="B175" i="9" s="1"/>
  <c r="G174" i="9"/>
  <c r="E174" i="9" s="1"/>
  <c r="B174"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8" i="9"/>
  <c r="E188" i="9" s="1"/>
  <c r="B188" i="9" s="1"/>
  <c r="G184" i="9"/>
  <c r="E184" i="9" s="1"/>
  <c r="B184" i="9" s="1"/>
  <c r="H180" i="9"/>
  <c r="H309" i="9"/>
  <c r="G189" i="9"/>
  <c r="E189" i="9" s="1"/>
  <c r="B189" i="9" s="1"/>
  <c r="G185" i="9"/>
  <c r="E185" i="9" s="1"/>
  <c r="B185" i="9" s="1"/>
  <c r="G181" i="9"/>
  <c r="E181" i="9" s="1"/>
  <c r="B181" i="9" s="1"/>
  <c r="E25" i="9"/>
  <c r="B25" i="9" s="1"/>
  <c r="E33" i="9"/>
  <c r="B33" i="9" s="1"/>
  <c r="B107" i="9"/>
  <c r="E112" i="9"/>
  <c r="B112" i="9" s="1"/>
  <c r="B123" i="9"/>
  <c r="E128" i="9"/>
  <c r="B128" i="9" s="1"/>
  <c r="B139" i="9"/>
  <c r="E144" i="9"/>
  <c r="B144" i="9" s="1"/>
  <c r="B155" i="9"/>
  <c r="G183" i="9"/>
  <c r="E183" i="9" s="1"/>
  <c r="B183" i="9" s="1"/>
  <c r="G187" i="9"/>
  <c r="E187" i="9" s="1"/>
  <c r="B187" i="9" s="1"/>
  <c r="G191" i="9"/>
  <c r="E191" i="9" s="1"/>
  <c r="B191" i="9" s="1"/>
  <c r="G209" i="9"/>
  <c r="E209" i="9" s="1"/>
  <c r="B209" i="9" s="1"/>
  <c r="G217" i="9"/>
  <c r="E217" i="9" s="1"/>
  <c r="B217" i="9" s="1"/>
  <c r="G225" i="9"/>
  <c r="E225" i="9" s="1"/>
  <c r="B225" i="9" s="1"/>
  <c r="B161" i="9"/>
  <c r="B165" i="9"/>
  <c r="B169" i="9"/>
  <c r="B173" i="9"/>
  <c r="E160" i="9"/>
  <c r="B160" i="9" s="1"/>
  <c r="E164" i="9"/>
  <c r="B164" i="9" s="1"/>
  <c r="E168" i="9"/>
  <c r="B168" i="9" s="1"/>
  <c r="E172" i="9"/>
  <c r="B172" i="9" s="1"/>
  <c r="F298" i="9"/>
  <c r="B305" i="9"/>
  <c r="B311" i="9"/>
  <c r="B230" i="9"/>
  <c r="E304" i="9"/>
  <c r="B304" i="9" s="1"/>
  <c r="B319" i="9"/>
  <c r="B323" i="9"/>
  <c r="F251" i="5" l="1"/>
  <c r="H25" i="3"/>
  <c r="E316" i="9"/>
  <c r="B316" i="9" s="1"/>
  <c r="E315" i="9"/>
  <c r="B315" i="9" s="1"/>
  <c r="I23" i="3"/>
  <c r="D1074" i="1"/>
  <c r="D1510" i="1"/>
  <c r="I30" i="3"/>
  <c r="G1583" i="1"/>
  <c r="I39" i="3"/>
  <c r="H1585" i="1"/>
  <c r="G1604" i="1"/>
  <c r="H1604" i="1"/>
  <c r="H1539" i="1"/>
  <c r="I33" i="3"/>
  <c r="D1538" i="1"/>
  <c r="H18" i="3"/>
  <c r="D299" i="4"/>
  <c r="C148" i="1"/>
  <c r="H316" i="1"/>
  <c r="G316" i="1"/>
  <c r="G348" i="9"/>
  <c r="E348" i="9" s="1"/>
  <c r="D141" i="6"/>
  <c r="F5" i="6"/>
  <c r="H27" i="3"/>
  <c r="C1401" i="1"/>
  <c r="C303" i="1"/>
  <c r="F88" i="5"/>
  <c r="C1093" i="1"/>
  <c r="F12" i="5"/>
  <c r="D7" i="5"/>
  <c r="C1017" i="1"/>
  <c r="F584" i="4"/>
  <c r="C578" i="1"/>
  <c r="F491" i="4"/>
  <c r="C485" i="1"/>
  <c r="F230" i="4"/>
  <c r="C226" i="1"/>
  <c r="F140" i="4"/>
  <c r="C136" i="1"/>
  <c r="D6" i="4"/>
  <c r="F7" i="4"/>
  <c r="C3" i="1"/>
  <c r="H19" i="9"/>
  <c r="E19" i="9" s="1"/>
  <c r="B19" i="9" s="1"/>
  <c r="E176" i="5"/>
  <c r="D1180" i="1" s="1"/>
  <c r="I24" i="3"/>
  <c r="D1181" i="1"/>
  <c r="F571" i="4"/>
  <c r="C565" i="1"/>
  <c r="F466" i="4"/>
  <c r="C460" i="1"/>
  <c r="F106" i="4"/>
  <c r="C102" i="1"/>
  <c r="E180" i="9"/>
  <c r="B180" i="9" s="1"/>
  <c r="F114" i="6"/>
  <c r="H30" i="3"/>
  <c r="C1510" i="1"/>
  <c r="I25" i="3"/>
  <c r="D1255" i="1"/>
  <c r="H1621" i="1"/>
  <c r="G1621" i="1"/>
  <c r="E6" i="5"/>
  <c r="I22" i="3"/>
  <c r="D1012" i="1"/>
  <c r="E24" i="9"/>
  <c r="F354" i="4"/>
  <c r="C349" i="1"/>
  <c r="G339" i="9"/>
  <c r="E339" i="9" s="1"/>
  <c r="B339" i="9" s="1"/>
  <c r="F219" i="5"/>
  <c r="C1223" i="1"/>
  <c r="F373" i="4"/>
  <c r="D360" i="4"/>
  <c r="C368" i="1"/>
  <c r="F82" i="4"/>
  <c r="C78" i="1"/>
  <c r="F647" i="4"/>
  <c r="C641" i="1"/>
  <c r="F597" i="4"/>
  <c r="C591" i="1"/>
  <c r="F479" i="4"/>
  <c r="C473" i="1"/>
  <c r="H269" i="1"/>
  <c r="G269" i="1"/>
  <c r="E152" i="4"/>
  <c r="D149" i="1"/>
  <c r="F648" i="4"/>
  <c r="C642" i="1"/>
  <c r="F134" i="4"/>
  <c r="C130" i="1"/>
  <c r="D355" i="1"/>
  <c r="D177" i="5"/>
  <c r="F125" i="4"/>
  <c r="D121" i="1"/>
  <c r="I31" i="3"/>
  <c r="D1537" i="1"/>
  <c r="H1629" i="1"/>
  <c r="G1629" i="1"/>
  <c r="E430" i="4"/>
  <c r="D425" i="1"/>
  <c r="E535" i="4"/>
  <c r="D530" i="1"/>
  <c r="G1628" i="1"/>
  <c r="H1628" i="1"/>
  <c r="F202" i="4"/>
  <c r="C198" i="1"/>
  <c r="F406" i="4"/>
  <c r="C401" i="1"/>
  <c r="E179" i="9"/>
  <c r="B179" i="9" s="1"/>
  <c r="E309" i="9"/>
  <c r="B309" i="9" s="1"/>
  <c r="F35" i="6"/>
  <c r="H28" i="3"/>
  <c r="C1431" i="1"/>
  <c r="F629" i="4"/>
  <c r="C623" i="1"/>
  <c r="B346" i="9"/>
  <c r="E345" i="9"/>
  <c r="I10" i="3" s="1"/>
  <c r="D535" i="4"/>
  <c r="F536" i="4"/>
  <c r="C530" i="1"/>
  <c r="D45" i="8"/>
  <c r="E308" i="4"/>
  <c r="I1560" i="1"/>
  <c r="F70" i="5"/>
  <c r="D69" i="5"/>
  <c r="C1075" i="1"/>
  <c r="F431" i="4"/>
  <c r="D430" i="4"/>
  <c r="C425" i="1"/>
  <c r="F321" i="4"/>
  <c r="F164" i="4"/>
  <c r="C160" i="1"/>
  <c r="E6" i="4"/>
  <c r="D45" i="1"/>
  <c r="F273" i="4"/>
  <c r="F153" i="4"/>
  <c r="I1580" i="1"/>
  <c r="I1545" i="1"/>
  <c r="I1579" i="1"/>
  <c r="I1542" i="1"/>
  <c r="G1538" i="1" l="1"/>
  <c r="H1538" i="1"/>
  <c r="I17" i="3"/>
  <c r="E422" i="4"/>
  <c r="D2" i="1"/>
  <c r="H425" i="1"/>
  <c r="G425" i="1"/>
  <c r="H160" i="1"/>
  <c r="G160" i="1"/>
  <c r="D639" i="4"/>
  <c r="F430" i="4"/>
  <c r="C424" i="1"/>
  <c r="H530" i="1"/>
  <c r="G530" i="1"/>
  <c r="H401" i="1"/>
  <c r="G401" i="1"/>
  <c r="F177" i="5"/>
  <c r="D176" i="5"/>
  <c r="H24" i="3"/>
  <c r="C1181" i="1"/>
  <c r="E299" i="4"/>
  <c r="I18" i="3"/>
  <c r="D148" i="1"/>
  <c r="G148" i="1" s="1"/>
  <c r="D418" i="4"/>
  <c r="F360" i="4"/>
  <c r="C355" i="1"/>
  <c r="H136" i="1"/>
  <c r="G136" i="1"/>
  <c r="H1093" i="1"/>
  <c r="G1093" i="1"/>
  <c r="D417" i="4"/>
  <c r="H31" i="3"/>
  <c r="F141" i="6"/>
  <c r="C1537" i="1"/>
  <c r="H148" i="1"/>
  <c r="H623" i="1"/>
  <c r="G623" i="1"/>
  <c r="E639" i="4"/>
  <c r="D633" i="1" s="1"/>
  <c r="D424" i="1"/>
  <c r="H642" i="1"/>
  <c r="G642" i="1"/>
  <c r="H591" i="1"/>
  <c r="G591" i="1"/>
  <c r="H78" i="1"/>
  <c r="G78" i="1"/>
  <c r="H349" i="1"/>
  <c r="G349" i="1"/>
  <c r="G1255" i="1"/>
  <c r="H1255" i="1"/>
  <c r="G460" i="1"/>
  <c r="H460" i="1"/>
  <c r="H3" i="1"/>
  <c r="G3" i="1"/>
  <c r="H485" i="1"/>
  <c r="G485" i="1"/>
  <c r="H1017" i="1"/>
  <c r="G1017" i="1"/>
  <c r="H1401" i="1"/>
  <c r="H9" i="3"/>
  <c r="G1401" i="1"/>
  <c r="E347" i="9"/>
  <c r="B348" i="9"/>
  <c r="D301" i="4"/>
  <c r="D423" i="4"/>
  <c r="F299" i="4"/>
  <c r="C295" i="1"/>
  <c r="H45" i="1"/>
  <c r="G45" i="1"/>
  <c r="H1075" i="1"/>
  <c r="G1075" i="1"/>
  <c r="E417" i="4"/>
  <c r="D412" i="1" s="1"/>
  <c r="D303" i="1"/>
  <c r="F535" i="4"/>
  <c r="D640" i="4"/>
  <c r="C529" i="1"/>
  <c r="H198" i="1"/>
  <c r="G198" i="1"/>
  <c r="H121" i="1"/>
  <c r="G121" i="1"/>
  <c r="E418" i="4"/>
  <c r="D413" i="1" s="1"/>
  <c r="H1223" i="1"/>
  <c r="G1223" i="1"/>
  <c r="H299" i="9"/>
  <c r="D1011" i="1"/>
  <c r="H22" i="3"/>
  <c r="F7" i="5"/>
  <c r="D6" i="5"/>
  <c r="C1012" i="1"/>
  <c r="G303" i="1"/>
  <c r="H303" i="1"/>
  <c r="H23" i="3"/>
  <c r="F69" i="5"/>
  <c r="C1074" i="1"/>
  <c r="I40" i="3"/>
  <c r="C1622" i="1"/>
  <c r="K1481" i="9"/>
  <c r="G344" i="9"/>
  <c r="E344" i="9" s="1"/>
  <c r="B344" i="9" s="1"/>
  <c r="G343" i="9"/>
  <c r="E343" i="9" s="1"/>
  <c r="H1431" i="1"/>
  <c r="G1431" i="1"/>
  <c r="E640" i="4"/>
  <c r="D634" i="1" s="1"/>
  <c r="D529" i="1"/>
  <c r="H130" i="1"/>
  <c r="G130" i="1"/>
  <c r="H149" i="1"/>
  <c r="G149" i="1"/>
  <c r="H473" i="1"/>
  <c r="G473" i="1"/>
  <c r="H641" i="1"/>
  <c r="G641" i="1"/>
  <c r="G368" i="1"/>
  <c r="H368" i="1"/>
  <c r="B24" i="9"/>
  <c r="H1510" i="1"/>
  <c r="G1510" i="1"/>
  <c r="H102" i="1"/>
  <c r="G102" i="1"/>
  <c r="H565" i="1"/>
  <c r="G565" i="1"/>
  <c r="D422" i="4"/>
  <c r="D300" i="4"/>
  <c r="F6" i="4"/>
  <c r="H17" i="3"/>
  <c r="C2" i="1"/>
  <c r="H226" i="1"/>
  <c r="G226" i="1"/>
  <c r="H578" i="1"/>
  <c r="G578" i="1"/>
  <c r="F308" i="4"/>
  <c r="F152" i="4"/>
  <c r="H1012" i="1" l="1"/>
  <c r="G1012" i="1"/>
  <c r="G20" i="9"/>
  <c r="D644" i="4"/>
  <c r="D425" i="4"/>
  <c r="C418" i="1"/>
  <c r="E301" i="4"/>
  <c r="D297" i="1" s="1"/>
  <c r="E423" i="4"/>
  <c r="E424" i="4" s="1"/>
  <c r="D419" i="1" s="1"/>
  <c r="D295" i="1"/>
  <c r="G295" i="1" s="1"/>
  <c r="C296" i="1"/>
  <c r="G1622" i="1"/>
  <c r="H1622" i="1"/>
  <c r="H11" i="3"/>
  <c r="G306" i="9"/>
  <c r="E306" i="9" s="1"/>
  <c r="B306" i="9" s="1"/>
  <c r="G299" i="9"/>
  <c r="E299" i="9" s="1"/>
  <c r="F6" i="5"/>
  <c r="C1011" i="1"/>
  <c r="H529" i="1"/>
  <c r="G529" i="1"/>
  <c r="F301" i="4"/>
  <c r="C297" i="1"/>
  <c r="I9" i="3"/>
  <c r="K3" i="9"/>
  <c r="F418" i="4"/>
  <c r="C413" i="1"/>
  <c r="H1181" i="1"/>
  <c r="G1181" i="1"/>
  <c r="H424" i="1"/>
  <c r="G424" i="1"/>
  <c r="E643" i="4"/>
  <c r="D417" i="1"/>
  <c r="G2" i="1"/>
  <c r="H2" i="1"/>
  <c r="D424" i="4"/>
  <c r="F422" i="4"/>
  <c r="D643" i="4"/>
  <c r="C417" i="1"/>
  <c r="E342" i="9"/>
  <c r="B343" i="9"/>
  <c r="F640" i="4"/>
  <c r="C634" i="1"/>
  <c r="F417" i="4"/>
  <c r="C412" i="1"/>
  <c r="H1074" i="1"/>
  <c r="G1074" i="1"/>
  <c r="H1537" i="1"/>
  <c r="G1537" i="1"/>
  <c r="H355" i="1"/>
  <c r="G355" i="1"/>
  <c r="F176" i="5"/>
  <c r="C1180" i="1"/>
  <c r="F639" i="4"/>
  <c r="C633" i="1"/>
  <c r="E300" i="4"/>
  <c r="H295" i="1" l="1"/>
  <c r="D646" i="4"/>
  <c r="C638" i="1"/>
  <c r="D296" i="1"/>
  <c r="D645" i="4"/>
  <c r="F643" i="4"/>
  <c r="C637" i="1"/>
  <c r="D637" i="1"/>
  <c r="H413" i="1"/>
  <c r="G413" i="1"/>
  <c r="G297" i="1"/>
  <c r="H297" i="1"/>
  <c r="H8" i="3"/>
  <c r="H1011" i="1"/>
  <c r="G1011" i="1"/>
  <c r="N3" i="9"/>
  <c r="I11" i="3"/>
  <c r="F300" i="4"/>
  <c r="H633" i="1"/>
  <c r="G633" i="1"/>
  <c r="F424" i="4"/>
  <c r="C419" i="1"/>
  <c r="F425" i="4"/>
  <c r="C420" i="1"/>
  <c r="H1180" i="1"/>
  <c r="G1180" i="1"/>
  <c r="H412" i="1"/>
  <c r="G412" i="1"/>
  <c r="H634" i="1"/>
  <c r="G634" i="1"/>
  <c r="H417" i="1"/>
  <c r="G417" i="1"/>
  <c r="B299" i="9"/>
  <c r="E425" i="4"/>
  <c r="D420" i="1" s="1"/>
  <c r="H20" i="9"/>
  <c r="E20" i="9" s="1"/>
  <c r="B20" i="9" s="1"/>
  <c r="E644" i="4"/>
  <c r="E645" i="4" s="1"/>
  <c r="D418" i="1"/>
  <c r="H418" i="1" s="1"/>
  <c r="F423" i="4"/>
  <c r="H419" i="1" l="1"/>
  <c r="G419" i="1"/>
  <c r="E646" i="4"/>
  <c r="D638" i="1"/>
  <c r="G638" i="1" s="1"/>
  <c r="G418" i="1"/>
  <c r="D649" i="4"/>
  <c r="F645" i="4"/>
  <c r="C639" i="1"/>
  <c r="F644" i="4"/>
  <c r="H420" i="1"/>
  <c r="G420" i="1"/>
  <c r="E649" i="4"/>
  <c r="D639" i="1"/>
  <c r="D650" i="4"/>
  <c r="F646" i="4"/>
  <c r="C640" i="1"/>
  <c r="H637" i="1"/>
  <c r="G637" i="1"/>
  <c r="H296" i="1"/>
  <c r="M3" i="9"/>
  <c r="G296" i="1"/>
  <c r="H638" i="1" l="1"/>
  <c r="I19" i="3"/>
  <c r="D643" i="1"/>
  <c r="H639" i="1"/>
  <c r="G639" i="1"/>
  <c r="H20" i="3"/>
  <c r="F650" i="4"/>
  <c r="C644" i="1"/>
  <c r="E650" i="4"/>
  <c r="D640" i="1"/>
  <c r="G640" i="1" s="1"/>
  <c r="H19" i="3"/>
  <c r="F649" i="4"/>
  <c r="C643" i="1"/>
  <c r="H334" i="9"/>
  <c r="G334" i="9"/>
  <c r="E334" i="9" l="1"/>
  <c r="B334" i="9" s="1"/>
  <c r="H640" i="1"/>
  <c r="G643" i="1"/>
  <c r="H643" i="1"/>
  <c r="I20" i="3"/>
  <c r="D644" i="1"/>
  <c r="H644" i="1" s="1"/>
  <c r="G297" i="9"/>
  <c r="E297" i="9" s="1"/>
  <c r="B297" i="9" s="1"/>
  <c r="H7" i="3"/>
  <c r="E298" i="9" l="1"/>
  <c r="I8" i="3" s="1"/>
  <c r="G644" i="1"/>
  <c r="J3" i="9"/>
  <c r="H295" i="9" l="1"/>
  <c r="L293" i="9"/>
  <c r="F293" i="9" s="1"/>
  <c r="G295" i="9"/>
  <c r="H18" i="9"/>
  <c r="H21" i="9"/>
  <c r="I17" i="9"/>
  <c r="M16" i="9"/>
  <c r="G22" i="9"/>
  <c r="G17" i="9"/>
  <c r="G16" i="9"/>
  <c r="L15" i="9"/>
  <c r="K9" i="9"/>
  <c r="J7" i="9"/>
  <c r="H22" i="9"/>
  <c r="H17" i="9"/>
  <c r="M15" i="9"/>
  <c r="J13" i="9"/>
  <c r="I11" i="9"/>
  <c r="K5" i="9"/>
  <c r="H15" i="9"/>
  <c r="K10" i="9"/>
  <c r="K8" i="9"/>
  <c r="K6" i="9"/>
  <c r="J5" i="9"/>
  <c r="G21" i="9"/>
  <c r="E21" i="9" s="1"/>
  <c r="B21" i="9" s="1"/>
  <c r="I12" i="9"/>
  <c r="G18" i="9"/>
  <c r="L16" i="9"/>
  <c r="J6" i="9"/>
  <c r="I13" i="9"/>
  <c r="J8" i="9"/>
  <c r="I7" i="9"/>
  <c r="J11" i="9"/>
  <c r="K11" i="9"/>
  <c r="I5" i="9"/>
  <c r="G15" i="9"/>
  <c r="I9" i="9"/>
  <c r="I6" i="9"/>
  <c r="J12" i="9"/>
  <c r="K7" i="9"/>
  <c r="I8" i="9"/>
  <c r="K12" i="9"/>
  <c r="J9" i="9"/>
  <c r="K13" i="9"/>
  <c r="J17" i="9"/>
  <c r="J10" i="9"/>
  <c r="H16" i="9"/>
  <c r="F16" i="9" l="1"/>
  <c r="E8" i="9"/>
  <c r="B8" i="9" s="1"/>
  <c r="E15" i="9"/>
  <c r="E10" i="9"/>
  <c r="B10" i="9" s="1"/>
  <c r="E5" i="9"/>
  <c r="B5" i="9" s="1"/>
  <c r="E18" i="9"/>
  <c r="B18" i="9" s="1"/>
  <c r="E295" i="9"/>
  <c r="B295" i="9" s="1"/>
  <c r="E6" i="9"/>
  <c r="B6" i="9" s="1"/>
  <c r="E9" i="9"/>
  <c r="B9" i="9" s="1"/>
  <c r="E7" i="9"/>
  <c r="B7" i="9" s="1"/>
  <c r="E22" i="9"/>
  <c r="B22" i="9" s="1"/>
  <c r="F15" i="9"/>
  <c r="E13" i="9"/>
  <c r="B13" i="9" s="1"/>
  <c r="E12" i="9"/>
  <c r="B12" i="9" s="1"/>
  <c r="E11" i="9"/>
  <c r="B11" i="9" s="1"/>
  <c r="E16" i="9"/>
  <c r="B293" i="9"/>
  <c r="F23" i="9"/>
  <c r="E17" i="9"/>
  <c r="B17" i="9" s="1"/>
  <c r="B16" i="9" l="1"/>
  <c r="F14" i="9"/>
  <c r="F3" i="9" s="1"/>
  <c r="E23" i="9"/>
  <c r="I7" i="3" s="1"/>
  <c r="E14" i="9"/>
  <c r="I13" i="3" s="1"/>
  <c r="E4" i="9"/>
  <c r="B15" i="9"/>
  <c r="E3" i="9" l="1"/>
</calcChain>
</file>

<file path=xl/sharedStrings.xml><?xml version="1.0" encoding="utf-8"?>
<sst xmlns="http://schemas.openxmlformats.org/spreadsheetml/2006/main" count="4733" uniqueCount="3656">
  <si>
    <t>Obveznik:</t>
  </si>
  <si>
    <t>2321 - SVEUČILIŠTE J.J. STROSSMAYERA U OSIJEKU - FILOZOFSKI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</si>
  <si>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</si>
  <si>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</si>
  <si>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</si>
  <si>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</si>
  <si>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</si>
  <si>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</si>
  <si>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</si>
  <si>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</si>
  <si>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</si>
  <si>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</si>
  <si>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</si>
  <si>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</si>
  <si>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</si>
  <si>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</si>
  <si>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</si>
  <si>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</si>
  <si>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</si>
  <si>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</si>
  <si>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</si>
  <si>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</si>
  <si>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</si>
  <si>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</si>
  <si>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</si>
  <si>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</si>
  <si>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</si>
  <si>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</si>
  <si>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</si>
  <si>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</si>
  <si>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</si>
  <si>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</si>
  <si>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</si>
  <si>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</si>
  <si>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</si>
  <si>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</si>
  <si>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</si>
  <si>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</si>
  <si>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</si>
  <si>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</si>
  <si>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</si>
  <si>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</si>
  <si>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</si>
  <si>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</si>
  <si>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</si>
  <si>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</si>
  <si>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</si>
  <si>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</si>
  <si>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</si>
  <si>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</si>
  <si>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</si>
  <si>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</si>
  <si>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</si>
  <si>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</si>
  <si>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</si>
  <si>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</si>
  <si>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</si>
  <si>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</si>
  <si>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</si>
  <si>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</si>
  <si>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</si>
  <si>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</si>
  <si>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</si>
  <si>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</si>
  <si>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</si>
  <si>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</si>
  <si>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</si>
  <si>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</si>
  <si>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</si>
  <si>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</si>
  <si>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</si>
  <si>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</si>
  <si>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</si>
  <si>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</si>
  <si>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</si>
  <si>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</si>
  <si>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</si>
  <si>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</si>
  <si>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</si>
  <si>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</si>
  <si>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</si>
  <si>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</si>
  <si>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</si>
  <si>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</si>
  <si>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</si>
  <si>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</si>
  <si>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</si>
  <si>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</si>
  <si>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</si>
  <si>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</si>
  <si>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</si>
  <si>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</si>
  <si>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</si>
  <si>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</si>
  <si>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</si>
  <si>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</si>
  <si>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</si>
  <si>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</si>
  <si>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</si>
  <si>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</si>
  <si>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</si>
  <si>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</si>
  <si>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</si>
  <si>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</si>
  <si>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</si>
  <si>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</si>
  <si>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</si>
  <si>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</si>
  <si>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</si>
  <si>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</si>
  <si>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</si>
  <si>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</si>
  <si>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</si>
  <si>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</si>
  <si>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</si>
  <si>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</si>
  <si>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</si>
  <si>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</si>
  <si>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</si>
  <si>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</si>
  <si>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</si>
  <si>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</si>
  <si>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</si>
  <si>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</si>
  <si>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</si>
  <si>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</si>
  <si>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</si>
  <si>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</si>
  <si>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</si>
  <si>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</si>
  <si>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</si>
  <si>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</si>
  <si>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</si>
  <si>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</si>
  <si>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</si>
  <si>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</si>
  <si>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</si>
  <si>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</si>
  <si>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</si>
  <si>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</si>
  <si>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</si>
  <si>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</si>
  <si>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</si>
  <si>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</si>
  <si>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</si>
  <si>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</si>
  <si>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</si>
  <si>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</si>
  <si>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</si>
  <si>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</si>
  <si>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</si>
  <si>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</si>
  <si>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</si>
  <si>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</si>
  <si>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</si>
  <si>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</si>
  <si>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</si>
  <si>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</si>
  <si>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</si>
  <si>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</si>
  <si>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</si>
  <si>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</si>
  <si>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</si>
  <si>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</si>
  <si>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</si>
  <si>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</si>
  <si>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</si>
  <si>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</si>
  <si>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</si>
  <si>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</si>
  <si>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</si>
  <si>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</si>
  <si>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</si>
  <si>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</si>
  <si>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</si>
  <si>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</si>
  <si>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</si>
  <si>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</si>
  <si>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</si>
  <si>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</si>
  <si>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</si>
  <si>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</si>
  <si>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</si>
  <si>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</si>
  <si>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</si>
  <si>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</si>
  <si>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</si>
  <si>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</si>
  <si>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</si>
  <si>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</si>
  <si>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</si>
  <si>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</si>
  <si>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</si>
  <si>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</si>
  <si>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</si>
  <si>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</si>
  <si>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</si>
  <si>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</si>
  <si>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</si>
  <si>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</si>
  <si>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</si>
  <si>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</si>
  <si>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</si>
  <si>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</si>
  <si>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</si>
  <si>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</si>
  <si>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</si>
  <si>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</si>
  <si>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</si>
  <si>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</si>
  <si>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</si>
  <si>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</si>
  <si>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</si>
  <si>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</si>
  <si>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</si>
  <si>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</si>
  <si>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</si>
  <si>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</si>
  <si>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</si>
  <si>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</si>
  <si>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</si>
  <si>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</si>
  <si>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</si>
  <si>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</si>
  <si>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</si>
  <si>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</si>
  <si>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</si>
  <si>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</si>
  <si>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</si>
  <si>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</si>
  <si>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</si>
  <si>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</si>
  <si>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</si>
  <si>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</si>
  <si>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</si>
  <si>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</si>
  <si>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</si>
  <si>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</si>
  <si>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</si>
  <si>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</si>
  <si>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</si>
  <si>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</si>
  <si>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</si>
  <si>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</si>
  <si>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</si>
  <si>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</si>
  <si>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</si>
  <si>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</si>
  <si>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</si>
  <si>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</si>
  <si>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</si>
  <si>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</si>
  <si>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</si>
  <si>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</si>
  <si>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</si>
  <si>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</si>
  <si>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</si>
  <si>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</si>
  <si>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</si>
  <si>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</si>
  <si>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</si>
  <si>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</si>
  <si>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</si>
  <si>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</si>
  <si>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</si>
  <si>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</si>
  <si>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</si>
  <si>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</si>
  <si>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</si>
  <si>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</si>
  <si>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</si>
  <si>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</si>
  <si>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</si>
  <si>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</si>
  <si>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</si>
  <si>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</si>
  <si>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</si>
  <si>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</si>
  <si>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</si>
  <si>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</si>
  <si>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</si>
  <si>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</si>
  <si>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</si>
  <si>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</si>
  <si>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</si>
  <si>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</si>
  <si>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</si>
  <si>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</si>
  <si>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</si>
  <si>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</si>
  <si>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</si>
  <si>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</si>
  <si>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</si>
  <si>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</si>
  <si>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</si>
  <si>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</si>
  <si>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</si>
  <si>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</si>
  <si>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</si>
  <si>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</si>
  <si>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</si>
  <si>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</si>
  <si>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</si>
  <si>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</si>
  <si>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</si>
  <si>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</si>
  <si>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</si>
  <si>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</si>
  <si>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</si>
  <si>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</si>
  <si>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</si>
  <si>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</si>
  <si>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</si>
  <si>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</si>
  <si>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</si>
  <si>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</si>
  <si>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</si>
  <si>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</si>
  <si>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</si>
  <si>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</si>
  <si>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</si>
  <si>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</si>
  <si>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</si>
  <si>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</si>
  <si>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</si>
  <si>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</si>
  <si>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</si>
  <si>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</si>
  <si>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</si>
  <si>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</si>
  <si>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</si>
  <si>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</si>
  <si>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</si>
  <si>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</si>
  <si>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</si>
  <si>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</si>
  <si>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</si>
  <si>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</si>
  <si>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</si>
  <si>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</si>
  <si>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</si>
  <si>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</si>
  <si>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</si>
  <si>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</si>
  <si>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</si>
  <si>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</si>
  <si>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</si>
  <si>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</si>
  <si>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</si>
  <si>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</si>
  <si>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</si>
  <si>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</si>
  <si>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</si>
  <si>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</si>
  <si>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</si>
  <si>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</si>
  <si>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</si>
  <si>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</si>
  <si>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</si>
  <si>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</si>
  <si>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</si>
  <si>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</si>
  <si>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</si>
  <si>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</si>
  <si>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</si>
  <si>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</si>
  <si>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</si>
  <si>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</si>
  <si>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</si>
  <si>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</si>
  <si>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</si>
  <si>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</si>
  <si>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</si>
  <si>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</si>
  <si>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</si>
  <si>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</si>
  <si>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</si>
  <si>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</si>
  <si>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</si>
  <si>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</si>
  <si>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</si>
  <si>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</si>
  <si>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</si>
  <si>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</si>
  <si>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</si>
  <si>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</si>
  <si>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</si>
  <si>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</si>
  <si>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</si>
  <si>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</si>
  <si>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</si>
  <si>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</si>
  <si>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</si>
  <si>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</si>
  <si>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</si>
  <si>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</si>
  <si>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</si>
  <si>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</si>
  <si>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</si>
  <si>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</si>
  <si>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</si>
  <si>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</si>
  <si>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</si>
  <si>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</si>
  <si>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</si>
  <si>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</si>
  <si>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</si>
  <si>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</si>
  <si>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</si>
  <si>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</si>
  <si>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</si>
  <si>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</si>
  <si>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</si>
  <si>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</si>
  <si>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</si>
  <si>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</si>
  <si>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</si>
  <si>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</si>
  <si>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</si>
  <si>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</si>
  <si>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</si>
  <si>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</si>
  <si>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</si>
  <si>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</si>
  <si>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</si>
  <si>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</si>
  <si>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</si>
  <si>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</si>
  <si>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</si>
  <si>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</si>
  <si>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</si>
  <si>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</si>
  <si>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</si>
  <si>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</si>
  <si>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</si>
  <si>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</si>
  <si>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</si>
  <si>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</si>
  <si>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</si>
  <si>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</si>
  <si>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</si>
  <si>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</si>
  <si>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</si>
  <si>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</si>
  <si>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</si>
  <si>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</si>
  <si>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</si>
  <si>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</si>
  <si>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</si>
  <si>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</si>
  <si>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</si>
  <si>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</si>
  <si>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</si>
  <si>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</si>
  <si>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</si>
  <si>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</si>
  <si>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</si>
  <si>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</si>
  <si>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</si>
  <si>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</si>
  <si>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</si>
  <si>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</si>
  <si>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</si>
  <si>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</si>
  <si>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</si>
  <si>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</si>
  <si>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</si>
  <si>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</si>
  <si>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</si>
  <si>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</si>
  <si>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</si>
  <si>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</si>
  <si>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</si>
  <si>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</si>
  <si>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</si>
  <si>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</si>
  <si>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</si>
  <si>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</si>
  <si>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</si>
  <si>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</si>
  <si>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</si>
  <si>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</si>
  <si>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</si>
  <si>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</si>
  <si>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</si>
  <si>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</si>
  <si>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</si>
  <si>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</si>
  <si>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</si>
  <si>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</si>
  <si>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</si>
  <si>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</si>
  <si>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</si>
  <si>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</si>
  <si>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</si>
  <si>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</si>
  <si>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</si>
  <si>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</si>
  <si>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</si>
  <si>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</si>
  <si>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</si>
  <si>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</si>
  <si>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</si>
  <si>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</si>
  <si>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</si>
  <si>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</si>
  <si>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</si>
  <si>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</si>
  <si>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</si>
  <si>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</si>
  <si>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</si>
  <si>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</si>
  <si>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</si>
  <si>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</si>
  <si>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</si>
  <si>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</si>
  <si>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</si>
  <si>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</si>
  <si>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</si>
  <si>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</si>
  <si>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</si>
  <si>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</si>
  <si>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</si>
  <si>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</si>
  <si>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</si>
  <si>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</si>
  <si>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</si>
  <si>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</si>
  <si>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</si>
  <si>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</si>
  <si>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</si>
  <si>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</si>
  <si>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</si>
  <si>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</si>
  <si>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</si>
  <si>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</si>
  <si>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</si>
  <si>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</si>
  <si>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</si>
  <si>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</si>
  <si>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</si>
  <si>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</si>
  <si>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</si>
  <si>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</si>
  <si>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</si>
  <si>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</si>
  <si>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</si>
  <si>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</si>
  <si>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</si>
  <si>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</si>
  <si>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</si>
  <si>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</si>
  <si>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</si>
  <si>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</si>
  <si>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</si>
  <si>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</si>
  <si>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</si>
  <si>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</si>
  <si>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</si>
  <si>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</si>
  <si>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</si>
  <si>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</si>
  <si>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</si>
  <si>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</si>
  <si>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</si>
  <si>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</si>
  <si>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</si>
  <si>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</si>
  <si>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</si>
  <si>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</si>
  <si>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</si>
  <si>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</si>
  <si>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</si>
  <si>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</si>
  <si>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</si>
  <si>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</si>
  <si>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</si>
  <si>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</si>
  <si>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</si>
  <si>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</si>
  <si>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</si>
  <si>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</si>
  <si>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</si>
  <si>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</si>
  <si>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</si>
  <si>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</si>
  <si>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</si>
  <si>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</si>
  <si>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</si>
  <si>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</si>
  <si>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</si>
  <si>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</si>
  <si>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</si>
  <si>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</si>
  <si>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</si>
  <si>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</si>
  <si>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</si>
  <si>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</si>
  <si>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</si>
  <si>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</si>
  <si>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</si>
  <si>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</si>
  <si>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</si>
  <si>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</si>
  <si>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</si>
  <si>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</si>
  <si>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</si>
  <si>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</si>
  <si>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</si>
  <si>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</si>
  <si>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</si>
  <si>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</si>
  <si>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</si>
  <si>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</si>
  <si>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</si>
  <si>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</si>
  <si>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</si>
  <si>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</si>
  <si>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</si>
  <si>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</si>
  <si>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</si>
  <si>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</si>
  <si>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</si>
  <si>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</si>
  <si>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</si>
  <si>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</si>
  <si>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</si>
  <si>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</si>
  <si>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</si>
  <si>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</si>
  <si>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</si>
  <si>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</si>
  <si>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</si>
  <si>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</si>
  <si>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</si>
  <si>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</si>
  <si>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</si>
  <si>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</si>
  <si>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</si>
  <si>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</si>
  <si>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</si>
  <si>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</si>
  <si>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</si>
  <si>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</si>
  <si>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</si>
  <si>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</si>
  <si>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</si>
  <si>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</si>
  <si>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</si>
  <si>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</si>
  <si>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</si>
  <si>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</si>
  <si>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</si>
  <si>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</si>
  <si>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</si>
  <si>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</si>
  <si>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</si>
  <si>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</si>
  <si>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</si>
  <si>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</si>
  <si>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</si>
  <si>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</si>
  <si>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</si>
  <si>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</si>
  <si>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</si>
  <si>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</si>
  <si>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</si>
  <si>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</si>
  <si>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</si>
  <si>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</si>
  <si>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</si>
  <si>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</si>
  <si>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</si>
  <si>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</si>
  <si>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</si>
  <si>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</si>
  <si>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</si>
  <si>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</si>
  <si>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</si>
  <si>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</si>
  <si>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</si>
  <si>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</si>
  <si>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</si>
  <si>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</si>
  <si>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</si>
  <si>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</si>
  <si>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</si>
  <si>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</si>
  <si>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</si>
  <si>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</si>
  <si>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</si>
  <si>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</si>
  <si>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</si>
  <si>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</si>
  <si>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</si>
  <si>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</si>
  <si>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</si>
  <si>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</si>
  <si>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</si>
  <si>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</si>
  <si>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</si>
  <si>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</si>
  <si>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</si>
  <si>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</si>
  <si>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</si>
  <si>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</si>
  <si>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</si>
  <si>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</si>
  <si>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</si>
  <si>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</si>
  <si>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</si>
  <si>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</si>
  <si>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</si>
  <si>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</si>
  <si>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</si>
  <si>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</si>
  <si>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</si>
  <si>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</si>
  <si>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</si>
  <si>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</si>
  <si>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</si>
  <si>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</si>
  <si>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</si>
  <si>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</si>
  <si>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</si>
  <si>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</si>
  <si>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</si>
  <si>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</si>
  <si>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</si>
  <si>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</si>
  <si>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</si>
  <si>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</si>
  <si>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</si>
  <si>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</si>
  <si>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</si>
  <si>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</si>
  <si>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</si>
  <si>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</si>
  <si>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</si>
  <si>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</si>
  <si>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</si>
  <si>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</si>
  <si>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</si>
  <si>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</si>
  <si>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</si>
  <si>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</si>
  <si>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</si>
  <si>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</si>
  <si>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</si>
  <si>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</si>
  <si>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</si>
  <si>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</si>
  <si>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</si>
  <si>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</si>
  <si>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</si>
  <si>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</si>
  <si>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</si>
  <si>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</si>
  <si>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</si>
  <si>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</si>
  <si>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</si>
  <si>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</si>
  <si>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</si>
  <si>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</si>
  <si>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</si>
  <si>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</si>
  <si>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</si>
  <si>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</si>
  <si>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</si>
  <si>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</si>
  <si>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</si>
  <si>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</si>
  <si>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</si>
  <si>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</si>
  <si>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</si>
  <si>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</si>
  <si>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</si>
  <si>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</si>
  <si>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</si>
  <si>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</si>
  <si>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</si>
  <si>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</si>
  <si>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</si>
  <si>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</si>
  <si>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</si>
  <si>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</si>
  <si>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</si>
  <si>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</si>
  <si>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</si>
  <si>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</si>
  <si>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</si>
  <si>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</si>
  <si>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</si>
  <si>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</si>
  <si>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</si>
  <si>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</si>
  <si>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</si>
  <si>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</si>
  <si>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</si>
  <si>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</si>
  <si>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</si>
  <si>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</si>
  <si>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</si>
  <si>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</si>
  <si>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</si>
  <si>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</si>
  <si>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</si>
  <si>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</si>
  <si>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</si>
  <si>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</si>
  <si>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</si>
  <si>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</si>
  <si>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</si>
  <si>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</si>
  <si>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</si>
  <si>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</si>
  <si>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</si>
  <si>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</si>
  <si>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</si>
  <si>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</si>
  <si>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</si>
  <si>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</si>
  <si>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</si>
  <si>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</si>
  <si>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</si>
  <si>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</si>
  <si>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</si>
  <si>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</si>
  <si>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</si>
  <si>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</si>
  <si>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</si>
  <si>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</si>
  <si>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</si>
  <si>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</si>
  <si>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</si>
  <si>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</si>
  <si>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</si>
  <si>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</si>
  <si>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</si>
  <si>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</si>
  <si>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</si>
  <si>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</si>
  <si>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</si>
  <si>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</si>
  <si>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</si>
  <si>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</si>
  <si>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</si>
  <si>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</si>
  <si>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</si>
  <si>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</si>
  <si>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</si>
  <si>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</si>
  <si>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</si>
  <si>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</si>
  <si>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</si>
  <si>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</si>
  <si>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</si>
  <si>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</si>
  <si>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</si>
  <si>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</si>
  <si>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</si>
  <si>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</si>
  <si>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</si>
  <si>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</si>
  <si>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</si>
  <si>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</si>
  <si>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</si>
  <si>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</si>
  <si>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</si>
  <si>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</si>
  <si>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</si>
  <si>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</si>
  <si>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</si>
  <si>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</si>
  <si>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</si>
  <si>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</si>
  <si>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</si>
  <si>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</si>
  <si>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</si>
  <si>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</si>
  <si>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</si>
  <si>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</si>
  <si>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</si>
  <si>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</si>
  <si>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</si>
  <si>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</si>
  <si>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</si>
  <si>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</si>
  <si>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</si>
  <si>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</si>
  <si>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</si>
  <si>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</si>
  <si>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</si>
  <si>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</si>
  <si>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</si>
  <si>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</si>
  <si>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</si>
  <si>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</si>
  <si>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</si>
  <si>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</si>
  <si>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</si>
  <si>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</si>
  <si>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</si>
  <si>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</si>
  <si>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</si>
  <si>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</si>
  <si>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</si>
  <si>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</si>
  <si>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</si>
  <si>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</si>
  <si>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</si>
  <si>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</si>
  <si>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</si>
  <si>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</si>
  <si>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</si>
  <si>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</si>
  <si>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</si>
  <si>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</si>
  <si>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</si>
  <si>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</si>
  <si>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</si>
  <si>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</si>
  <si>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</si>
  <si>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</si>
  <si>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</si>
  <si>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</si>
  <si>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</si>
  <si>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</si>
  <si>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</si>
  <si>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</si>
  <si>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</si>
  <si>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</si>
  <si>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</si>
  <si>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</si>
  <si>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</si>
  <si>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</si>
  <si>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</si>
  <si>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</si>
  <si>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</si>
  <si>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</si>
  <si>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</si>
  <si>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</si>
  <si>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</si>
  <si>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</si>
  <si>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</si>
  <si>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</si>
  <si>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</si>
  <si>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</si>
  <si>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</si>
  <si>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</si>
  <si>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</si>
  <si>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</si>
  <si>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</si>
  <si>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</si>
  <si>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</si>
  <si>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</si>
  <si>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</si>
  <si>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</si>
  <si>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</si>
  <si>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</si>
  <si>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</si>
  <si>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</si>
  <si>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</si>
  <si>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</si>
  <si>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</si>
  <si>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</si>
  <si>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</si>
  <si>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</si>
  <si>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</si>
  <si>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</si>
  <si>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</si>
  <si>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</si>
  <si>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</si>
  <si>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</si>
  <si>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</si>
  <si>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</si>
  <si>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</si>
  <si>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</si>
  <si>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</si>
  <si>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</si>
  <si>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</si>
  <si>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</si>
  <si>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</si>
  <si>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</si>
  <si>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</si>
  <si>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</si>
  <si>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</si>
  <si>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</si>
  <si>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</si>
  <si>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</si>
  <si>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</si>
  <si>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</si>
  <si>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</si>
  <si>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</si>
  <si>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</si>
  <si>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</si>
  <si>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</si>
  <si>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</si>
  <si>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</si>
  <si>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</si>
  <si>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</si>
  <si>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</si>
  <si>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</si>
  <si>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</si>
  <si>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</si>
  <si>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</si>
  <si>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</si>
  <si>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</si>
  <si>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</si>
  <si>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</si>
  <si>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</si>
  <si>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</si>
  <si>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</si>
  <si>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</si>
  <si>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</si>
  <si>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</si>
  <si>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</si>
  <si>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</si>
  <si>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</si>
  <si>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</si>
  <si>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</si>
  <si>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</si>
  <si>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</si>
  <si>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</si>
  <si>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</si>
  <si>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</si>
  <si>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</si>
  <si>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</si>
  <si>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</si>
  <si>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</si>
  <si>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</si>
  <si>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</si>
  <si>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</si>
  <si>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</si>
  <si>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</si>
  <si>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</si>
  <si>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</si>
  <si>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</si>
  <si>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</si>
  <si>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</si>
  <si>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</si>
  <si>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</si>
  <si>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</si>
  <si>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</si>
  <si>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</si>
  <si>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</si>
  <si>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</si>
  <si>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</si>
  <si>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</si>
  <si>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</si>
  <si>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</si>
  <si>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</si>
  <si>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</si>
  <si>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</si>
  <si>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</si>
  <si>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</si>
  <si>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</si>
  <si>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</si>
  <si>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</si>
  <si>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</si>
  <si>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</si>
  <si>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</si>
  <si>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</si>
  <si>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</si>
  <si>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</si>
  <si>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</si>
  <si>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</si>
  <si>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</si>
  <si>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</si>
  <si>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</si>
  <si>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</si>
  <si>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</si>
  <si>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</si>
  <si>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</si>
  <si>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</si>
  <si>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</si>
  <si>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</si>
  <si>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</si>
  <si>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</si>
  <si>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</si>
  <si>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</si>
  <si>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</si>
  <si>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</si>
  <si>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</si>
  <si>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</si>
  <si>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</si>
  <si>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</si>
  <si>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</si>
  <si>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</si>
  <si>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</si>
  <si>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</si>
  <si>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</si>
  <si>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</si>
  <si>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</si>
  <si>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</si>
  <si>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</si>
  <si>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</si>
  <si>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</si>
  <si>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</si>
  <si>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</si>
  <si>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</si>
  <si>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</si>
  <si>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</si>
  <si>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</si>
  <si>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</si>
  <si>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</si>
  <si>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</si>
  <si>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</si>
  <si>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</si>
  <si>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</si>
  <si>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</si>
  <si>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</si>
  <si>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</si>
  <si>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</si>
  <si>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</si>
  <si>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</si>
  <si>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</si>
  <si>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</si>
  <si>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</si>
  <si>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</si>
  <si>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</si>
  <si>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</si>
  <si>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</si>
  <si>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</si>
  <si>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</si>
  <si>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</si>
  <si>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</si>
  <si>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</si>
  <si>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</si>
  <si>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</si>
  <si>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</si>
  <si>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</si>
  <si>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</si>
  <si>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</si>
  <si>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</si>
  <si>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</si>
  <si>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</si>
  <si>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</si>
  <si>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</si>
  <si>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</si>
  <si>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</si>
  <si>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</si>
  <si>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</si>
  <si>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</si>
  <si>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</si>
  <si>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</si>
  <si>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</si>
  <si>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</si>
  <si>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</si>
  <si>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</si>
  <si>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</si>
  <si>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</si>
  <si>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</si>
  <si>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</si>
  <si>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</si>
  <si>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</si>
  <si>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</si>
  <si>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</si>
  <si>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</si>
  <si>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</si>
  <si>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</si>
  <si>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</si>
  <si>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</si>
  <si>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</si>
  <si>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</si>
  <si>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</si>
  <si>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</si>
  <si>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</si>
  <si>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</si>
  <si>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</si>
  <si>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</si>
  <si>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</si>
  <si>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</si>
  <si>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</si>
  <si>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</si>
  <si>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</si>
  <si>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</si>
  <si>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</si>
  <si>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</si>
  <si>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</si>
  <si>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</si>
  <si>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</si>
  <si>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</si>
  <si>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</si>
  <si>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</si>
  <si>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</si>
  <si>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</si>
  <si>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</si>
  <si>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</si>
  <si>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</si>
  <si>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</si>
  <si>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</si>
  <si>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</si>
  <si>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</si>
  <si>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</si>
  <si>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</si>
  <si>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</si>
  <si>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</si>
  <si>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</si>
  <si>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</si>
  <si>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</si>
  <si>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</si>
  <si>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</si>
  <si>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</si>
  <si>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</si>
  <si>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</si>
  <si>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</si>
  <si>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</si>
  <si>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</si>
  <si>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</si>
  <si>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</si>
  <si>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</si>
  <si>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</si>
  <si>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</si>
  <si>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</si>
  <si>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</si>
  <si>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</si>
  <si>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</si>
  <si>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</si>
  <si>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</si>
  <si>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</si>
  <si>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</si>
  <si>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</si>
  <si>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</si>
  <si>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</si>
  <si>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</si>
  <si>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</si>
  <si>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</si>
  <si>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</si>
  <si>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</si>
  <si>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</si>
  <si>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</si>
  <si>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</si>
  <si>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</si>
  <si>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</si>
  <si>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</si>
  <si>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</si>
  <si>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</si>
  <si>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</si>
  <si>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</si>
  <si>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</si>
  <si>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</si>
  <si>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</si>
  <si>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</si>
  <si>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</si>
  <si>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</si>
  <si>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</si>
  <si>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</si>
  <si>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</si>
  <si>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</si>
  <si>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</si>
  <si>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</si>
  <si>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</si>
  <si>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</si>
  <si>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</si>
  <si>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</si>
  <si>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</si>
  <si>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</si>
  <si>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</si>
  <si>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</si>
  <si>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</si>
  <si>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</si>
  <si>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</si>
  <si>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</si>
  <si>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</si>
  <si>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</si>
  <si>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</si>
  <si>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</si>
  <si>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</si>
  <si>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</si>
  <si>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</si>
  <si>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</si>
  <si>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</si>
  <si>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</si>
  <si>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</si>
  <si>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</si>
  <si>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</si>
  <si>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</si>
  <si>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</si>
  <si>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</si>
  <si>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</si>
  <si>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</si>
  <si>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</si>
  <si>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</si>
  <si>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</si>
  <si>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</si>
  <si>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</si>
  <si>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</si>
  <si>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</si>
  <si>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</si>
  <si>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</si>
  <si>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</si>
  <si>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</si>
  <si>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</si>
  <si>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</si>
  <si>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</si>
  <si>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</si>
  <si>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</si>
  <si>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</si>
  <si>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</si>
  <si>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</si>
  <si>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</si>
  <si>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</si>
  <si>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</si>
  <si>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</si>
  <si>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</si>
  <si>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</si>
  <si>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</si>
  <si>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</si>
  <si>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</si>
  <si>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</si>
  <si>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</si>
  <si>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</si>
  <si>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</si>
  <si>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</si>
  <si>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</si>
  <si>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</si>
  <si>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</si>
  <si>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</si>
  <si>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</si>
  <si>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</si>
  <si>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</si>
  <si>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</si>
  <si>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</si>
  <si>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</si>
  <si>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</si>
  <si>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</si>
  <si>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</si>
  <si>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</si>
  <si>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</si>
  <si>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</si>
  <si>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</si>
  <si>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</si>
  <si>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</si>
  <si>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</si>
  <si>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</si>
  <si>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</si>
  <si>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</si>
  <si>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</si>
  <si>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</si>
  <si>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</si>
  <si>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</si>
  <si>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</si>
  <si>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</si>
  <si>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</si>
  <si>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</si>
  <si>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</si>
  <si>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</si>
  <si>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</si>
  <si>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</si>
  <si>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</si>
  <si>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</si>
  <si>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</si>
  <si>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</si>
  <si>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</si>
  <si>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</si>
  <si>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</si>
  <si>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</si>
  <si>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</si>
  <si>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</si>
  <si>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</si>
  <si>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</si>
  <si>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</si>
  <si>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</si>
  <si>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</si>
  <si>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</si>
  <si>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</si>
  <si>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</si>
  <si>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</si>
  <si>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</si>
  <si>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</si>
  <si>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</si>
  <si>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</si>
  <si>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</si>
  <si>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</si>
  <si>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</si>
  <si>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</si>
  <si>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</si>
  <si>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</si>
  <si>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</si>
  <si>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</si>
  <si>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</si>
  <si>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</si>
  <si>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</si>
  <si>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</si>
  <si>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</si>
  <si>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</si>
  <si>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</si>
  <si>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</si>
  <si>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</si>
  <si>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</si>
  <si>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</si>
  <si>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</si>
  <si>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</si>
  <si>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</si>
  <si>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</si>
  <si>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</si>
  <si>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</si>
  <si>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</si>
  <si>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</si>
  <si>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</si>
  <si>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</si>
  <si>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</si>
  <si>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</si>
  <si>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</si>
  <si>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</si>
  <si>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</si>
  <si>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</si>
  <si>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</si>
  <si>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</si>
  <si>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</si>
  <si>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</si>
  <si>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</si>
  <si>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</si>
  <si>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</si>
  <si>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</si>
  <si>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</si>
  <si>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</si>
  <si>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</si>
  <si>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</si>
  <si>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</si>
  <si>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</si>
  <si>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</si>
  <si>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</si>
  <si>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</si>
  <si>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</si>
  <si>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</si>
  <si>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</si>
  <si>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</si>
  <si>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</si>
  <si>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</si>
  <si>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</si>
  <si>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</si>
  <si>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</si>
  <si>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</si>
  <si>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</si>
  <si>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</si>
  <si>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</si>
  <si>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</si>
  <si>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</si>
  <si>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</si>
  <si>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</si>
  <si>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</si>
  <si>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</si>
  <si>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</si>
  <si>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</si>
  <si>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</si>
  <si>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</si>
  <si>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</si>
  <si>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</si>
  <si>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</si>
  <si>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</si>
  <si>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</si>
  <si>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</si>
  <si>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</si>
  <si>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</si>
  <si>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</si>
  <si>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</si>
  <si>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</si>
  <si>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</si>
  <si>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</si>
  <si>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</si>
  <si>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</si>
  <si>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</si>
  <si>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</si>
  <si>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</si>
  <si>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</si>
  <si>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</si>
  <si>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</si>
  <si>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</si>
  <si>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</si>
  <si>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</si>
  <si>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</si>
  <si>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</si>
  <si>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</si>
  <si>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</si>
  <si>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</si>
  <si>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</si>
  <si>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</si>
  <si>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</si>
  <si>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</si>
  <si>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</si>
  <si>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</si>
  <si>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</si>
  <si>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</si>
  <si>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</si>
  <si>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</si>
  <si>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</si>
  <si>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</si>
  <si>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</si>
  <si>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</si>
  <si>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</si>
  <si>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</si>
  <si>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</si>
  <si>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</si>
  <si>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</si>
  <si>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</si>
  <si>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</si>
  <si>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</si>
  <si>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</si>
  <si>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</si>
  <si>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</si>
  <si>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</si>
  <si>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</si>
  <si>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</si>
  <si>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</si>
  <si>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</si>
  <si>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</si>
  <si>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</si>
  <si>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</si>
  <si>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</si>
  <si>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</si>
  <si>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</si>
  <si>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</si>
  <si>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</si>
  <si>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</si>
  <si>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</si>
  <si>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</si>
  <si>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</si>
  <si>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</si>
  <si>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</si>
  <si>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</si>
  <si>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</si>
  <si>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</si>
  <si>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</si>
  <si>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</si>
  <si>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</si>
  <si>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</si>
  <si>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</si>
  <si>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</si>
  <si>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</si>
  <si>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</si>
  <si>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</si>
  <si>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</si>
  <si>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</si>
  <si>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</si>
  <si>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</si>
  <si>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</si>
  <si>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</si>
  <si>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</si>
  <si>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</si>
  <si>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</si>
  <si>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</si>
  <si>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</si>
  <si>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</si>
  <si>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</si>
  <si>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</si>
  <si>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</si>
  <si>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</si>
  <si>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</si>
  <si>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</si>
  <si>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</si>
  <si>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</si>
  <si>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</si>
  <si>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</si>
  <si>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</si>
  <si>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</si>
  <si>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</si>
  <si>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</si>
  <si>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</si>
  <si>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</si>
  <si>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</si>
  <si>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</si>
  <si>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</si>
  <si>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</si>
  <si>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</si>
  <si>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</si>
  <si>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</si>
  <si>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</si>
  <si>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</si>
  <si>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</si>
  <si>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</si>
  <si>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</si>
  <si>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</si>
  <si>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</si>
  <si>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</si>
  <si>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</si>
  <si>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</si>
  <si>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</si>
  <si>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</si>
  <si>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</si>
  <si>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</si>
  <si>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</si>
  <si>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</si>
  <si>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</si>
  <si>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</si>
  <si>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</si>
  <si>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</si>
  <si>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</si>
  <si>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</si>
  <si>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</si>
  <si>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</si>
  <si>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</si>
  <si>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</si>
  <si>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</si>
  <si>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</si>
  <si>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</si>
  <si>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</si>
  <si>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</si>
  <si>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</si>
  <si>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</si>
  <si>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</si>
  <si>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</si>
  <si>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</si>
  <si>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</si>
  <si>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</si>
  <si>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</si>
  <si>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</si>
  <si>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</si>
  <si>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</si>
  <si>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</si>
  <si>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</si>
  <si>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</si>
  <si>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</si>
  <si>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</si>
  <si>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</si>
  <si>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</si>
  <si>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</si>
  <si>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</si>
  <si>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</si>
  <si>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</si>
  <si>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</si>
  <si>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</si>
  <si>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</si>
  <si>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</si>
  <si>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</si>
  <si>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</si>
  <si>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</si>
  <si>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</si>
  <si>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</si>
  <si>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</si>
  <si>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</si>
  <si>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</si>
  <si>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</si>
  <si>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</si>
  <si>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</si>
  <si>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</si>
  <si>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</si>
  <si>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</si>
  <si>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</si>
  <si>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</si>
  <si>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</si>
  <si>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</si>
  <si>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</si>
  <si>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</si>
  <si>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</si>
  <si>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</si>
  <si>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</si>
  <si>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</si>
  <si>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</si>
  <si>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</si>
  <si>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</si>
  <si>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</si>
  <si>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</si>
  <si>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</si>
  <si>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</si>
  <si>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</si>
  <si>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</si>
  <si>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</si>
  <si>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</si>
  <si>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</si>
  <si>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</si>
  <si>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</si>
  <si>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</si>
  <si>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</si>
  <si>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</si>
  <si>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</si>
  <si>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</si>
  <si>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</si>
  <si>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</si>
  <si>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</si>
  <si>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</si>
  <si>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</si>
  <si>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</si>
  <si>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</si>
  <si>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</si>
  <si>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</si>
  <si>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</si>
  <si>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</si>
  <si>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</si>
  <si>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</si>
  <si>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</si>
  <si>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</si>
  <si>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</si>
  <si>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</si>
  <si>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</si>
  <si>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</si>
  <si>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</si>
  <si>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</si>
  <si>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</si>
  <si>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</si>
  <si>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</si>
  <si>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</si>
  <si>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</si>
  <si>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</si>
  <si>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</si>
  <si>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</si>
  <si>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</si>
  <si>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</si>
  <si>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</si>
  <si>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</si>
  <si>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</si>
  <si>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</si>
  <si>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</si>
  <si>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</si>
  <si>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</si>
  <si>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</si>
  <si>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</si>
  <si>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</si>
  <si>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</si>
  <si>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</si>
  <si>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</si>
  <si>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</si>
  <si>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</si>
  <si>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</si>
  <si>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</si>
  <si>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</si>
  <si>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</si>
  <si>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</si>
  <si>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</si>
  <si>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</si>
  <si>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</si>
  <si>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</si>
  <si>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</si>
  <si>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</si>
  <si>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</si>
  <si>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</si>
  <si>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</si>
  <si>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</si>
  <si>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</si>
  <si>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</si>
  <si>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</si>
  <si>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</si>
  <si>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</si>
  <si>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</si>
  <si>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</si>
  <si>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</si>
  <si>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</si>
  <si>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</si>
  <si>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</si>
  <si>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</si>
  <si>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</si>
  <si>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</si>
  <si>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</si>
  <si>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</si>
  <si>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</si>
  <si>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</si>
  <si>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</si>
  <si>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</si>
  <si>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</si>
  <si>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</si>
  <si>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</si>
  <si>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</si>
  <si>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</si>
  <si>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</si>
  <si>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</si>
  <si>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</si>
  <si>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</si>
  <si>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</si>
  <si>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</si>
  <si>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</si>
  <si>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</si>
  <si>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</si>
  <si>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</si>
  <si>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</si>
  <si>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</si>
  <si>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</si>
  <si>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</si>
  <si>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</si>
  <si>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</si>
  <si>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</si>
  <si>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</si>
  <si>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</si>
  <si>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</si>
  <si>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</si>
  <si>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</si>
  <si>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</si>
  <si>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</si>
  <si>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</si>
  <si>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</si>
  <si>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</si>
  <si>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</si>
  <si>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</si>
  <si>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</si>
  <si>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</si>
  <si>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</si>
  <si>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</si>
  <si>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</si>
  <si>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</si>
  <si>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</si>
  <si>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</si>
  <si>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</si>
  <si>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</si>
  <si>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</si>
  <si>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</si>
  <si>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</si>
  <si>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</si>
  <si>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</si>
  <si>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</si>
  <si>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</si>
  <si>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</si>
  <si>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</si>
  <si>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</si>
  <si>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</si>
  <si>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</si>
  <si>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</si>
  <si>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</si>
  <si>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</si>
  <si>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</si>
  <si>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</si>
  <si>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</si>
  <si>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</si>
  <si>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</si>
  <si>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</si>
  <si>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</si>
  <si>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</si>
  <si>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</si>
  <si>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</si>
  <si>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</si>
  <si>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</si>
  <si>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</si>
  <si>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</si>
  <si>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</si>
  <si>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</si>
  <si>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</si>
  <si>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</si>
  <si>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</si>
  <si>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</si>
  <si>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</si>
  <si>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</si>
  <si>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</si>
  <si>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</si>
  <si>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</si>
  <si>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</si>
  <si>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</si>
  <si>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</si>
  <si>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</si>
  <si>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</si>
  <si>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</si>
  <si>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</si>
  <si>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</si>
  <si>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</si>
  <si>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</si>
  <si>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</si>
  <si>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</si>
  <si>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</si>
  <si>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</si>
  <si>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</si>
  <si>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</si>
  <si>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</si>
  <si>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</si>
  <si>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</si>
  <si>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</si>
  <si>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</si>
  <si>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</si>
  <si>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</si>
  <si>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</si>
  <si>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</si>
  <si>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</si>
  <si>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</si>
  <si>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</si>
  <si>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</si>
  <si>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</si>
  <si>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</si>
  <si>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</si>
  <si>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</si>
  <si>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</si>
  <si>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</si>
  <si>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</si>
  <si>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</si>
  <si>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</si>
  <si>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</si>
  <si>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</si>
  <si>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</si>
  <si>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</si>
  <si>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</si>
  <si>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</si>
  <si>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</si>
  <si>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</si>
  <si>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</si>
  <si>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</si>
  <si>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</si>
  <si>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</si>
  <si>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</si>
  <si>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</si>
  <si>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</si>
  <si>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</si>
  <si>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</si>
  <si>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</si>
  <si>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</si>
  <si>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</si>
  <si>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</si>
  <si>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</si>
  <si>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</si>
  <si>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</si>
  <si>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</si>
  <si>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</si>
  <si>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</si>
  <si>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</si>
  <si>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</si>
  <si>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</si>
  <si>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</si>
  <si>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</si>
  <si>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</si>
  <si>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</si>
  <si>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</si>
  <si>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</si>
  <si>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</si>
  <si>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</si>
  <si>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</si>
  <si>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</si>
  <si>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</si>
  <si>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</si>
  <si>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</si>
  <si>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</si>
  <si>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</si>
  <si>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</si>
  <si>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</si>
  <si>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</si>
  <si>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</si>
  <si>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</si>
  <si>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</si>
  <si>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</si>
  <si>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</si>
  <si>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</si>
  <si>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</si>
  <si>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</si>
  <si>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</si>
  <si>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</si>
  <si>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</si>
  <si>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</si>
  <si>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</si>
  <si>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</si>
  <si>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</si>
  <si>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</si>
  <si>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</si>
  <si>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</si>
  <si>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</si>
  <si>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</si>
  <si>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</si>
  <si>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</si>
  <si>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</si>
  <si>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</si>
  <si>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</si>
  <si>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</si>
  <si>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</si>
  <si>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</si>
  <si>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</si>
  <si>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</si>
  <si>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</si>
  <si>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</si>
  <si>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</si>
  <si>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</si>
  <si>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</si>
  <si>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</si>
  <si>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</si>
  <si>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</si>
  <si>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</si>
  <si>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</si>
  <si>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</si>
  <si>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</si>
  <si>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</si>
  <si>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</si>
  <si>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</si>
  <si>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</si>
  <si>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</si>
  <si>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</si>
  <si>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</si>
  <si>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</si>
  <si>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</si>
  <si>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</si>
  <si>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</si>
  <si>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</si>
  <si>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</si>
  <si>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</si>
  <si>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</si>
  <si>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</si>
  <si>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</si>
  <si>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</si>
  <si>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 - FILOZOFSKI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</si>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</sst>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10861014.060000002</v>
      </c>
      <c r="D2" s="7">
        <f>'PR-RAS'!E6</f>
        <v>11650015.41</v>
      </c>
      <c r="E2" s="7">
        <v>0</v>
      </c>
      <c r="F2" s="7">
        <v>0</v>
      </c>
      <c r="G2" s="8">
        <f t="shared" ref="G2:G274" si="0">(B2/1000)*(C2*1+D2*2)</f>
        <v>34161.044880000001</v>
      </c>
      <c r="H2" s="8">
        <f t="shared" ref="H2:H274" si="1">ABS(C2-ROUND(C2,0))+ABS(D2-ROUND(D2,0))</f>
        <v>0.4700000025331974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369754.99</v>
      </c>
      <c r="D45" s="2">
        <f>'PR-RAS'!E49</f>
        <v>363522.91000000003</v>
      </c>
      <c r="E45" s="2">
        <v>0</v>
      </c>
      <c r="F45" s="2">
        <v>0</v>
      </c>
      <c r="G45" s="3">
        <f t="shared" si="0"/>
        <v>48259.235639999999</v>
      </c>
      <c r="H45" s="3">
        <f t="shared" si="1"/>
        <v>9.9999999976716936E-2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148867.73000000001</v>
      </c>
      <c r="E46" s="2">
        <v>0</v>
      </c>
      <c r="F46" s="2">
        <v>0</v>
      </c>
      <c r="G46" s="3">
        <f t="shared" si="0"/>
        <v>13398.0957</v>
      </c>
      <c r="H46" s="3">
        <f t="shared" si="1"/>
        <v>0.26999999998952262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148867.73000000001</v>
      </c>
      <c r="E47" s="2">
        <v>0</v>
      </c>
      <c r="F47" s="2">
        <v>0</v>
      </c>
      <c r="G47" s="3">
        <f t="shared" si="0"/>
        <v>13695.831160000002</v>
      </c>
      <c r="H47" s="3">
        <f t="shared" si="1"/>
        <v>0.26999999998952262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107398.91</v>
      </c>
      <c r="D49" s="2">
        <f>'PR-RAS'!E53</f>
        <v>35759.07</v>
      </c>
      <c r="E49" s="2">
        <v>0</v>
      </c>
      <c r="F49" s="2">
        <v>0</v>
      </c>
      <c r="G49" s="3">
        <f t="shared" si="0"/>
        <v>8588.018399999999</v>
      </c>
      <c r="H49" s="3">
        <f t="shared" si="1"/>
        <v>0.1599999999962165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14140.27</v>
      </c>
      <c r="E50" s="2">
        <v>0</v>
      </c>
      <c r="F50" s="2">
        <v>0</v>
      </c>
      <c r="G50" s="3">
        <f t="shared" si="0"/>
        <v>1385.7464600000001</v>
      </c>
      <c r="H50" s="3">
        <f t="shared" si="1"/>
        <v>0.27000000000043656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107398.91</v>
      </c>
      <c r="D52" s="2">
        <f>'PR-RAS'!E56</f>
        <v>21618.799999999999</v>
      </c>
      <c r="E52" s="2">
        <v>0</v>
      </c>
      <c r="F52" s="2">
        <v>0</v>
      </c>
      <c r="G52" s="3">
        <f t="shared" si="0"/>
        <v>7682.4620100000002</v>
      </c>
      <c r="H52" s="3">
        <f t="shared" si="1"/>
        <v>0.28999999999723514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15195.71</v>
      </c>
      <c r="D64" s="2">
        <f>'PR-RAS'!E68</f>
        <v>900</v>
      </c>
      <c r="E64" s="2">
        <v>0</v>
      </c>
      <c r="F64" s="2">
        <v>0</v>
      </c>
      <c r="G64" s="3">
        <f t="shared" si="0"/>
        <v>1070.72973</v>
      </c>
      <c r="H64" s="3">
        <f t="shared" si="1"/>
        <v>0.29000000000087311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15195.71</v>
      </c>
      <c r="D65" s="2">
        <f>'PR-RAS'!E69</f>
        <v>900</v>
      </c>
      <c r="E65" s="2">
        <v>0</v>
      </c>
      <c r="F65" s="2">
        <v>0</v>
      </c>
      <c r="G65" s="3">
        <f t="shared" si="0"/>
        <v>1087.7254399999999</v>
      </c>
      <c r="H65" s="3">
        <f t="shared" si="1"/>
        <v>0.29000000000087311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247160.37</v>
      </c>
      <c r="D73" s="2">
        <f>'PR-RAS'!E77</f>
        <v>177996.11000000002</v>
      </c>
      <c r="E73" s="2">
        <v>0</v>
      </c>
      <c r="F73" s="2">
        <v>0</v>
      </c>
      <c r="G73" s="3">
        <f t="shared" si="0"/>
        <v>43426.98648</v>
      </c>
      <c r="H73" s="3">
        <f t="shared" si="1"/>
        <v>0.48000000001047738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182185.3</v>
      </c>
      <c r="D74" s="2">
        <f>'PR-RAS'!E78</f>
        <v>138901.51</v>
      </c>
      <c r="E74" s="2">
        <v>0</v>
      </c>
      <c r="F74" s="2">
        <v>0</v>
      </c>
      <c r="G74" s="3">
        <f t="shared" si="0"/>
        <v>33579.147359999995</v>
      </c>
      <c r="H74" s="3">
        <f t="shared" si="1"/>
        <v>0.78999999997904524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1917.67</v>
      </c>
      <c r="D75" s="2">
        <f>'PR-RAS'!E79</f>
        <v>0</v>
      </c>
      <c r="E75" s="2">
        <v>0</v>
      </c>
      <c r="F75" s="2">
        <v>0</v>
      </c>
      <c r="G75" s="3">
        <f t="shared" si="0"/>
        <v>141.90758</v>
      </c>
      <c r="H75" s="3">
        <f t="shared" si="1"/>
        <v>0.32999999999992724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63057.4</v>
      </c>
      <c r="D76" s="2">
        <f>'PR-RAS'!E80</f>
        <v>39094.6</v>
      </c>
      <c r="E76" s="2">
        <v>0</v>
      </c>
      <c r="F76" s="2">
        <v>0</v>
      </c>
      <c r="G76" s="3">
        <f t="shared" si="0"/>
        <v>10593.495000000001</v>
      </c>
      <c r="H76" s="3">
        <f t="shared" si="1"/>
        <v>0.80000000000291038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2.19</v>
      </c>
      <c r="D78" s="2">
        <f>'PR-RAS'!E82</f>
        <v>1433.3200000000002</v>
      </c>
      <c r="E78" s="2">
        <v>0</v>
      </c>
      <c r="F78" s="2">
        <v>0</v>
      </c>
      <c r="G78" s="3">
        <f t="shared" si="0"/>
        <v>220.89991000000003</v>
      </c>
      <c r="H78" s="3">
        <f t="shared" si="1"/>
        <v>0.51000000000016366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2.19</v>
      </c>
      <c r="D79" s="2">
        <f>'PR-RAS'!E83</f>
        <v>1433.3200000000002</v>
      </c>
      <c r="E79" s="2">
        <v>0</v>
      </c>
      <c r="F79" s="2">
        <v>0</v>
      </c>
      <c r="G79" s="3">
        <f t="shared" si="0"/>
        <v>223.76874000000004</v>
      </c>
      <c r="H79" s="3">
        <f t="shared" si="1"/>
        <v>0.51000000000016366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2.19</v>
      </c>
      <c r="D81" s="2">
        <f>'PR-RAS'!E85</f>
        <v>3.85</v>
      </c>
      <c r="E81" s="2">
        <v>0</v>
      </c>
      <c r="F81" s="2">
        <v>0</v>
      </c>
      <c r="G81" s="3">
        <f t="shared" si="0"/>
        <v>0.79120000000000001</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4.08</v>
      </c>
      <c r="E83" s="2">
        <v>0</v>
      </c>
      <c r="F83" s="2">
        <v>0</v>
      </c>
      <c r="G83" s="3">
        <f t="shared" si="0"/>
        <v>0.66912000000000005</v>
      </c>
      <c r="H83" s="3">
        <f t="shared" si="1"/>
        <v>8.0000000000000071E-2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1425.39</v>
      </c>
      <c r="E86" s="2">
        <v>0</v>
      </c>
      <c r="F86" s="2">
        <v>0</v>
      </c>
      <c r="G86" s="3">
        <f t="shared" si="0"/>
        <v>242.31630000000004</v>
      </c>
      <c r="H86" s="3">
        <f t="shared" si="1"/>
        <v>0.39000000000010004</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335456.84999999998</v>
      </c>
      <c r="D102" s="2">
        <f>'PR-RAS'!E106</f>
        <v>287369.48</v>
      </c>
      <c r="E102" s="2">
        <v>0</v>
      </c>
      <c r="F102" s="2">
        <v>0</v>
      </c>
      <c r="G102" s="3">
        <f t="shared" si="0"/>
        <v>91929.776809999996</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335456.84999999998</v>
      </c>
      <c r="D108" s="2">
        <f>'PR-RAS'!E112</f>
        <v>287369.48</v>
      </c>
      <c r="E108" s="2">
        <v>0</v>
      </c>
      <c r="F108" s="2">
        <v>0</v>
      </c>
      <c r="G108" s="3">
        <f t="shared" si="0"/>
        <v>97390.951669999995</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335456.84999999998</v>
      </c>
      <c r="D113" s="2">
        <f>'PR-RAS'!E117</f>
        <v>284169.48</v>
      </c>
      <c r="E113" s="2">
        <v>0</v>
      </c>
      <c r="F113" s="2">
        <v>0</v>
      </c>
      <c r="G113" s="3">
        <f t="shared" si="0"/>
        <v>101225.13072</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3200</v>
      </c>
      <c r="E115" s="2">
        <v>0</v>
      </c>
      <c r="F115" s="2">
        <v>0</v>
      </c>
      <c r="G115" s="3">
        <f t="shared" si="0"/>
        <v>729.6</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984245.42</v>
      </c>
      <c r="D121" s="2">
        <f>'PR-RAS'!E125</f>
        <v>1308745.6399999999</v>
      </c>
      <c r="E121" s="2">
        <v>0</v>
      </c>
      <c r="F121" s="2">
        <v>0</v>
      </c>
      <c r="G121" s="3">
        <f t="shared" si="0"/>
        <v>432208.40399999992</v>
      </c>
      <c r="H121" s="3">
        <f t="shared" si="1"/>
        <v>0.780000000144355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982525.42</v>
      </c>
      <c r="D122" s="2">
        <f>'PR-RAS'!E126</f>
        <v>1306616.74</v>
      </c>
      <c r="E122" s="2">
        <v>0</v>
      </c>
      <c r="F122" s="2">
        <v>0</v>
      </c>
      <c r="G122" s="3">
        <f t="shared" si="0"/>
        <v>435086.82689999999</v>
      </c>
      <c r="H122" s="3">
        <f t="shared" si="1"/>
        <v>0.68000000005122274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2490.5500000000002</v>
      </c>
      <c r="D123" s="2">
        <f>'PR-RAS'!E127</f>
        <v>2765.09</v>
      </c>
      <c r="E123" s="2">
        <v>0</v>
      </c>
      <c r="F123" s="2">
        <v>0</v>
      </c>
      <c r="G123" s="3">
        <f t="shared" si="0"/>
        <v>978.52906000000007</v>
      </c>
      <c r="H123" s="3">
        <f t="shared" si="1"/>
        <v>0.53999999999996362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980034.87</v>
      </c>
      <c r="D124" s="2">
        <f>'PR-RAS'!E128</f>
        <v>1303851.6499999999</v>
      </c>
      <c r="E124" s="2">
        <v>0</v>
      </c>
      <c r="F124" s="2">
        <v>0</v>
      </c>
      <c r="G124" s="3">
        <f t="shared" si="0"/>
        <v>441291.79491</v>
      </c>
      <c r="H124" s="3">
        <f t="shared" si="1"/>
        <v>0.48000000009778887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1720</v>
      </c>
      <c r="D125" s="2">
        <f>'PR-RAS'!E129</f>
        <v>2128.9</v>
      </c>
      <c r="E125" s="2">
        <v>0</v>
      </c>
      <c r="F125" s="2">
        <v>0</v>
      </c>
      <c r="G125" s="3">
        <f t="shared" si="0"/>
        <v>741.24720000000002</v>
      </c>
      <c r="H125" s="3">
        <f t="shared" si="1"/>
        <v>9.9999999999909051E-2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1720</v>
      </c>
      <c r="D126" s="2">
        <f>'PR-RAS'!E130</f>
        <v>2128.9</v>
      </c>
      <c r="E126" s="2">
        <v>0</v>
      </c>
      <c r="F126" s="2">
        <v>0</v>
      </c>
      <c r="G126" s="3">
        <f t="shared" si="0"/>
        <v>747.22500000000002</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9171499.6100000013</v>
      </c>
      <c r="D130" s="2">
        <f>'PR-RAS'!E134</f>
        <v>9687424.9800000004</v>
      </c>
      <c r="E130" s="2">
        <v>0</v>
      </c>
      <c r="F130" s="2">
        <v>0</v>
      </c>
      <c r="G130" s="3">
        <f t="shared" si="0"/>
        <v>3682479.0945300004</v>
      </c>
      <c r="H130" s="3">
        <f t="shared" si="1"/>
        <v>0.40999999828636646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9171499.6100000013</v>
      </c>
      <c r="D131" s="2">
        <f>'PR-RAS'!E135</f>
        <v>9687424.9800000004</v>
      </c>
      <c r="E131" s="2">
        <v>0</v>
      </c>
      <c r="F131" s="2">
        <v>0</v>
      </c>
      <c r="G131" s="3">
        <f t="shared" si="0"/>
        <v>3711025.4441</v>
      </c>
      <c r="H131" s="3">
        <f t="shared" si="1"/>
        <v>0.40999999828636646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8764576.9800000004</v>
      </c>
      <c r="D132" s="2">
        <f>'PR-RAS'!E136</f>
        <v>9687424.9800000004</v>
      </c>
      <c r="E132" s="2">
        <v>0</v>
      </c>
      <c r="F132" s="2">
        <v>0</v>
      </c>
      <c r="G132" s="3">
        <f t="shared" si="0"/>
        <v>3686264.9291400001</v>
      </c>
      <c r="H132" s="3">
        <f t="shared" si="1"/>
        <v>3.9999999105930328E-2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406922.63</v>
      </c>
      <c r="D133" s="2">
        <f>'PR-RAS'!E137</f>
        <v>0</v>
      </c>
      <c r="E133" s="2">
        <v>0</v>
      </c>
      <c r="F133" s="2">
        <v>0</v>
      </c>
      <c r="G133" s="3">
        <f t="shared" si="0"/>
        <v>53713.78716</v>
      </c>
      <c r="H133" s="3">
        <f t="shared" si="1"/>
        <v>0.36999999999534339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55</v>
      </c>
      <c r="D136" s="2">
        <f>'PR-RAS'!E140</f>
        <v>1519.08</v>
      </c>
      <c r="E136" s="2">
        <v>0</v>
      </c>
      <c r="F136" s="2">
        <v>0</v>
      </c>
      <c r="G136" s="3">
        <f t="shared" si="0"/>
        <v>417.57659999999998</v>
      </c>
      <c r="H136" s="3">
        <f t="shared" si="1"/>
        <v>7.999999999992724E-2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55</v>
      </c>
      <c r="D147" s="2">
        <f>'PR-RAS'!E151</f>
        <v>1519.08</v>
      </c>
      <c r="E147" s="2">
        <v>0</v>
      </c>
      <c r="F147" s="2">
        <v>0</v>
      </c>
      <c r="G147" s="3">
        <f t="shared" si="0"/>
        <v>451.60135999999994</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10267478.57</v>
      </c>
      <c r="D148" s="2">
        <f>'PR-RAS'!E152</f>
        <v>12170963.060000001</v>
      </c>
      <c r="E148" s="2">
        <v>0</v>
      </c>
      <c r="F148" s="2">
        <v>0</v>
      </c>
      <c r="G148" s="3">
        <f t="shared" si="0"/>
        <v>5087582.4894299991</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9091638.9299999997</v>
      </c>
      <c r="D149" s="2">
        <f>'PR-RAS'!E153</f>
        <v>10855755.52</v>
      </c>
      <c r="E149" s="2">
        <v>0</v>
      </c>
      <c r="F149" s="2">
        <v>0</v>
      </c>
      <c r="G149" s="3">
        <f t="shared" si="0"/>
        <v>4558866.1955599999</v>
      </c>
      <c r="H149" s="3">
        <f t="shared" si="1"/>
        <v>0.55000000074505806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6945602.1200000001</v>
      </c>
      <c r="D150" s="2">
        <f>'PR-RAS'!E154</f>
        <v>8308010.3300000001</v>
      </c>
      <c r="E150" s="2">
        <v>0</v>
      </c>
      <c r="F150" s="2">
        <v>0</v>
      </c>
      <c r="G150" s="3">
        <f t="shared" si="0"/>
        <v>3510681.79422</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6938697.7400000002</v>
      </c>
      <c r="D151" s="2">
        <f>'PR-RAS'!E155</f>
        <v>8306678.4000000004</v>
      </c>
      <c r="E151" s="2">
        <v>0</v>
      </c>
      <c r="F151" s="2">
        <v>0</v>
      </c>
      <c r="G151" s="3">
        <f t="shared" si="0"/>
        <v>3532808.1809999999</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6904.38</v>
      </c>
      <c r="D154" s="2">
        <f>'PR-RAS'!E158</f>
        <v>1331.93</v>
      </c>
      <c r="E154" s="2">
        <v>0</v>
      </c>
      <c r="F154" s="2">
        <v>0</v>
      </c>
      <c r="G154" s="3">
        <f t="shared" si="0"/>
        <v>1463.9407199999998</v>
      </c>
      <c r="H154" s="3">
        <f t="shared" si="1"/>
        <v>0.45000000000004547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1005631.03</v>
      </c>
      <c r="D155" s="2">
        <f>'PR-RAS'!E159</f>
        <v>1179605.57</v>
      </c>
      <c r="E155" s="2">
        <v>0</v>
      </c>
      <c r="F155" s="2">
        <v>0</v>
      </c>
      <c r="G155" s="3">
        <f t="shared" si="0"/>
        <v>518185.69417999999</v>
      </c>
      <c r="H155" s="3">
        <f t="shared" si="1"/>
        <v>0.4599999999627471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1140405.78</v>
      </c>
      <c r="D156" s="2">
        <f>'PR-RAS'!E160</f>
        <v>1368139.62</v>
      </c>
      <c r="E156" s="2">
        <v>0</v>
      </c>
      <c r="F156" s="2">
        <v>0</v>
      </c>
      <c r="G156" s="3">
        <f t="shared" si="0"/>
        <v>600886.17810000002</v>
      </c>
      <c r="H156" s="3">
        <f t="shared" si="1"/>
        <v>0.59999999986030161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1140405.78</v>
      </c>
      <c r="D158" s="2">
        <f>'PR-RAS'!E162</f>
        <v>1368139.62</v>
      </c>
      <c r="E158" s="2">
        <v>0</v>
      </c>
      <c r="F158" s="2">
        <v>0</v>
      </c>
      <c r="G158" s="3">
        <f t="shared" si="0"/>
        <v>608639.54814000009</v>
      </c>
      <c r="H158" s="3">
        <f t="shared" si="1"/>
        <v>0.59999999986030161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1151957.8400000001</v>
      </c>
      <c r="D160" s="2">
        <f>'PR-RAS'!E164</f>
        <v>1291059.46</v>
      </c>
      <c r="E160" s="2">
        <v>0</v>
      </c>
      <c r="F160" s="2">
        <v>0</v>
      </c>
      <c r="G160" s="3">
        <f t="shared" si="0"/>
        <v>593718.20484000002</v>
      </c>
      <c r="H160" s="3">
        <f t="shared" si="1"/>
        <v>0.61999999987892807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253888.59000000003</v>
      </c>
      <c r="D161" s="2">
        <f>'PR-RAS'!E165</f>
        <v>284698.27</v>
      </c>
      <c r="E161" s="2">
        <v>0</v>
      </c>
      <c r="F161" s="2">
        <v>0</v>
      </c>
      <c r="G161" s="3">
        <f t="shared" si="0"/>
        <v>131725.62080000003</v>
      </c>
      <c r="H161" s="3">
        <f t="shared" si="1"/>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116372.71</v>
      </c>
      <c r="D162" s="2">
        <f>'PR-RAS'!E166</f>
        <v>134579.98000000001</v>
      </c>
      <c r="E162" s="2">
        <v>0</v>
      </c>
      <c r="F162" s="2">
        <v>0</v>
      </c>
      <c r="G162" s="3">
        <f t="shared" si="0"/>
        <v>62070.759870000009</v>
      </c>
      <c r="H162" s="3">
        <f t="shared" si="1"/>
        <v>0.30999999998311978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72620.710000000006</v>
      </c>
      <c r="D163" s="2">
        <f>'PR-RAS'!E167</f>
        <v>84032.49</v>
      </c>
      <c r="E163" s="2">
        <v>0</v>
      </c>
      <c r="F163" s="2">
        <v>0</v>
      </c>
      <c r="G163" s="3">
        <f t="shared" si="0"/>
        <v>38991.08178</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64853.17</v>
      </c>
      <c r="D164" s="2">
        <f>'PR-RAS'!E168</f>
        <v>66056.3</v>
      </c>
      <c r="E164" s="2">
        <v>0</v>
      </c>
      <c r="F164" s="2">
        <v>0</v>
      </c>
      <c r="G164" s="3">
        <f t="shared" si="0"/>
        <v>32105.420510000004</v>
      </c>
      <c r="H164" s="3">
        <f t="shared" si="1"/>
        <v>0.47000000000116415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v>
      </c>
      <c r="D165" s="2">
        <f>'PR-RAS'!E169</f>
        <v>29.5</v>
      </c>
      <c r="E165" s="2">
        <v>0</v>
      </c>
      <c r="F165" s="2">
        <v>0</v>
      </c>
      <c r="G165" s="3">
        <f t="shared" si="0"/>
        <v>16.564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101024.18</v>
      </c>
      <c r="D166" s="2">
        <f>'PR-RAS'!E170</f>
        <v>114327.94</v>
      </c>
      <c r="E166" s="2">
        <v>0</v>
      </c>
      <c r="F166" s="2">
        <v>0</v>
      </c>
      <c r="G166" s="3">
        <f t="shared" si="0"/>
        <v>54397.209900000002</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34319.32</v>
      </c>
      <c r="D167" s="2">
        <f>'PR-RAS'!E171</f>
        <v>43332.18</v>
      </c>
      <c r="E167" s="2">
        <v>0</v>
      </c>
      <c r="F167" s="2">
        <v>0</v>
      </c>
      <c r="G167" s="3">
        <f t="shared" si="0"/>
        <v>20083.29088</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59478.29</v>
      </c>
      <c r="D169" s="2">
        <f>'PR-RAS'!E173</f>
        <v>66437.850000000006</v>
      </c>
      <c r="E169" s="2">
        <v>0</v>
      </c>
      <c r="F169" s="2">
        <v>0</v>
      </c>
      <c r="G169" s="3">
        <f t="shared" si="0"/>
        <v>32315.470320000004</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4893.07</v>
      </c>
      <c r="D170" s="2">
        <f>'PR-RAS'!E174</f>
        <v>2138.11</v>
      </c>
      <c r="E170" s="2">
        <v>0</v>
      </c>
      <c r="F170" s="2">
        <v>0</v>
      </c>
      <c r="G170" s="3">
        <f t="shared" si="0"/>
        <v>1549.6100100000003</v>
      </c>
      <c r="H170" s="3">
        <f t="shared" si="1"/>
        <v>0.17999999999983629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984</v>
      </c>
      <c r="D171" s="2">
        <f>'PR-RAS'!E175</f>
        <v>776.45</v>
      </c>
      <c r="E171" s="2">
        <v>0</v>
      </c>
      <c r="F171" s="2">
        <v>0</v>
      </c>
      <c r="G171" s="3">
        <f t="shared" si="0"/>
        <v>431.27300000000002</v>
      </c>
      <c r="H171" s="3">
        <f t="shared" si="1"/>
        <v>0.45000000000004547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1349.5</v>
      </c>
      <c r="D173" s="2">
        <f>'PR-RAS'!E177</f>
        <v>1643.35</v>
      </c>
      <c r="E173" s="2">
        <v>0</v>
      </c>
      <c r="F173" s="2">
        <v>0</v>
      </c>
      <c r="G173" s="3">
        <f t="shared" si="0"/>
        <v>797.42639999999994</v>
      </c>
      <c r="H173" s="3">
        <f t="shared" si="1"/>
        <v>0.84999999999990905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564069.24</v>
      </c>
      <c r="D174" s="2">
        <f>'PR-RAS'!E178</f>
        <v>596640.80000000005</v>
      </c>
      <c r="E174" s="2">
        <v>0</v>
      </c>
      <c r="F174" s="2">
        <v>0</v>
      </c>
      <c r="G174" s="3">
        <f t="shared" si="0"/>
        <v>304021.69532</v>
      </c>
      <c r="H174" s="3">
        <f t="shared" si="1"/>
        <v>0.43999999994412065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52548.17</v>
      </c>
      <c r="D175" s="2">
        <f>'PR-RAS'!E179</f>
        <v>39442.57</v>
      </c>
      <c r="E175" s="2">
        <v>0</v>
      </c>
      <c r="F175" s="2">
        <v>0</v>
      </c>
      <c r="G175" s="3">
        <f t="shared" si="0"/>
        <v>22869.395939999999</v>
      </c>
      <c r="H175" s="3">
        <f t="shared" si="1"/>
        <v>0.59999999999854481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30812.61</v>
      </c>
      <c r="D176" s="2">
        <f>'PR-RAS'!E180</f>
        <v>51430.64</v>
      </c>
      <c r="E176" s="2">
        <v>0</v>
      </c>
      <c r="F176" s="2">
        <v>0</v>
      </c>
      <c r="G176" s="3">
        <f t="shared" si="0"/>
        <v>23392.93075</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44254.59</v>
      </c>
      <c r="D177" s="2">
        <f>'PR-RAS'!E181</f>
        <v>43554.23</v>
      </c>
      <c r="E177" s="2">
        <v>0</v>
      </c>
      <c r="F177" s="2">
        <v>0</v>
      </c>
      <c r="G177" s="3">
        <f t="shared" si="0"/>
        <v>23119.896799999995</v>
      </c>
      <c r="H177" s="3">
        <f t="shared" si="1"/>
        <v>0.64000000000669388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17547.080000000002</v>
      </c>
      <c r="D178" s="2">
        <f>'PR-RAS'!E182</f>
        <v>16103.23</v>
      </c>
      <c r="E178" s="2">
        <v>0</v>
      </c>
      <c r="F178" s="2">
        <v>0</v>
      </c>
      <c r="G178" s="3">
        <f t="shared" si="0"/>
        <v>8806.3765800000001</v>
      </c>
      <c r="H178" s="3">
        <f t="shared" si="1"/>
        <v>0.31000000000130967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14177.76</v>
      </c>
      <c r="D179" s="2">
        <f>'PR-RAS'!E183</f>
        <v>13950.72</v>
      </c>
      <c r="E179" s="2">
        <v>0</v>
      </c>
      <c r="F179" s="2">
        <v>0</v>
      </c>
      <c r="G179" s="3">
        <f t="shared" si="0"/>
        <v>7490.0975999999991</v>
      </c>
      <c r="H179" s="3">
        <f t="shared" si="1"/>
        <v>0.52000000000043656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14998.62</v>
      </c>
      <c r="D180" s="2">
        <f>'PR-RAS'!E184</f>
        <v>17070.18</v>
      </c>
      <c r="E180" s="2">
        <v>0</v>
      </c>
      <c r="F180" s="2">
        <v>0</v>
      </c>
      <c r="G180" s="3">
        <f t="shared" si="0"/>
        <v>8795.8774200000007</v>
      </c>
      <c r="H180" s="3">
        <f t="shared" si="1"/>
        <v>0.55999999999949068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290684.44</v>
      </c>
      <c r="D181" s="2">
        <f>'PR-RAS'!E185</f>
        <v>313049.89</v>
      </c>
      <c r="E181" s="2">
        <v>0</v>
      </c>
      <c r="F181" s="2">
        <v>0</v>
      </c>
      <c r="G181" s="3">
        <f t="shared" si="0"/>
        <v>165021.15959999998</v>
      </c>
      <c r="H181" s="3">
        <f t="shared" si="1"/>
        <v>0.54999999998835847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36537.550000000003</v>
      </c>
      <c r="D182" s="2">
        <f>'PR-RAS'!E186</f>
        <v>34379.79</v>
      </c>
      <c r="E182" s="2">
        <v>0</v>
      </c>
      <c r="F182" s="2">
        <v>0</v>
      </c>
      <c r="G182" s="3">
        <f t="shared" si="0"/>
        <v>19058.78053</v>
      </c>
      <c r="H182" s="3">
        <f t="shared" si="1"/>
        <v>0.6599999999962165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62508.42</v>
      </c>
      <c r="D183" s="2">
        <f>'PR-RAS'!E187</f>
        <v>67659.55</v>
      </c>
      <c r="E183" s="2">
        <v>0</v>
      </c>
      <c r="F183" s="2">
        <v>0</v>
      </c>
      <c r="G183" s="3">
        <f t="shared" si="0"/>
        <v>36004.608640000006</v>
      </c>
      <c r="H183" s="3">
        <f t="shared" si="1"/>
        <v>0.86999999999534339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45298</v>
      </c>
      <c r="D184" s="2">
        <f>'PR-RAS'!E188</f>
        <v>51239.89</v>
      </c>
      <c r="E184" s="2">
        <v>0</v>
      </c>
      <c r="F184" s="2">
        <v>0</v>
      </c>
      <c r="G184" s="3">
        <f t="shared" si="0"/>
        <v>27043.333739999998</v>
      </c>
      <c r="H184" s="3">
        <f t="shared" si="1"/>
        <v>0.11000000000058208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187677.83000000002</v>
      </c>
      <c r="D190" s="2">
        <f>'PR-RAS'!E194</f>
        <v>244152.56</v>
      </c>
      <c r="E190" s="2">
        <v>0</v>
      </c>
      <c r="F190" s="2">
        <v>0</v>
      </c>
      <c r="G190" s="3">
        <f t="shared" si="0"/>
        <v>127760.77755</v>
      </c>
      <c r="H190" s="3">
        <f t="shared" si="1"/>
        <v>0.60999999998603016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2095.63</v>
      </c>
      <c r="D192" s="2">
        <f>'PR-RAS'!E196</f>
        <v>2158.1</v>
      </c>
      <c r="E192" s="2">
        <v>0</v>
      </c>
      <c r="F192" s="2">
        <v>0</v>
      </c>
      <c r="G192" s="3">
        <f t="shared" si="0"/>
        <v>1224.6595299999999</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35956.76</v>
      </c>
      <c r="D193" s="2">
        <f>'PR-RAS'!E197</f>
        <v>39131.71</v>
      </c>
      <c r="E193" s="2">
        <v>0</v>
      </c>
      <c r="F193" s="2">
        <v>0</v>
      </c>
      <c r="G193" s="3">
        <f t="shared" si="0"/>
        <v>21930.274559999998</v>
      </c>
      <c r="H193" s="3">
        <f t="shared" si="1"/>
        <v>0.52999999999883585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5319.02</v>
      </c>
      <c r="D194" s="2">
        <f>'PR-RAS'!E198</f>
        <v>4959.71</v>
      </c>
      <c r="E194" s="2">
        <v>0</v>
      </c>
      <c r="F194" s="2">
        <v>0</v>
      </c>
      <c r="G194" s="3">
        <f t="shared" si="0"/>
        <v>2941.01892</v>
      </c>
      <c r="H194" s="3">
        <f t="shared" si="1"/>
        <v>0.31000000000040018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2077.35</v>
      </c>
      <c r="D195" s="2">
        <f>'PR-RAS'!E199</f>
        <v>6957.48</v>
      </c>
      <c r="E195" s="2">
        <v>0</v>
      </c>
      <c r="F195" s="2">
        <v>0</v>
      </c>
      <c r="G195" s="3">
        <f t="shared" si="0"/>
        <v>3102.5081399999999</v>
      </c>
      <c r="H195" s="3">
        <f t="shared" si="1"/>
        <v>0.82999999999947249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142229.07</v>
      </c>
      <c r="D197" s="2">
        <f>'PR-RAS'!E201</f>
        <v>190945.56</v>
      </c>
      <c r="E197" s="2">
        <v>0</v>
      </c>
      <c r="F197" s="2">
        <v>0</v>
      </c>
      <c r="G197" s="3">
        <f t="shared" si="0"/>
        <v>102727.55724000001</v>
      </c>
      <c r="H197" s="3">
        <f t="shared" si="1"/>
        <v>0.51000000000931323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5855.33</v>
      </c>
      <c r="D198" s="2">
        <f>'PR-RAS'!E202</f>
        <v>7567.43</v>
      </c>
      <c r="E198" s="2">
        <v>0</v>
      </c>
      <c r="F198" s="2">
        <v>0</v>
      </c>
      <c r="G198" s="3">
        <f t="shared" si="0"/>
        <v>4135.067430000001</v>
      </c>
      <c r="H198" s="3">
        <f t="shared" si="1"/>
        <v>0.76000000000021828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5855.33</v>
      </c>
      <c r="D212" s="2">
        <f>'PR-RAS'!E216</f>
        <v>7567.43</v>
      </c>
      <c r="E212" s="2">
        <v>0</v>
      </c>
      <c r="F212" s="2">
        <v>0</v>
      </c>
      <c r="G212" s="3">
        <f t="shared" si="0"/>
        <v>4428.9300900000007</v>
      </c>
      <c r="H212" s="3">
        <f t="shared" si="1"/>
        <v>0.76000000000021828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5637.07</v>
      </c>
      <c r="D213" s="2">
        <f>'PR-RAS'!E217</f>
        <v>7059.73</v>
      </c>
      <c r="E213" s="2">
        <v>0</v>
      </c>
      <c r="F213" s="2">
        <v>0</v>
      </c>
      <c r="G213" s="3">
        <f t="shared" si="0"/>
        <v>4188.38436</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179.72</v>
      </c>
      <c r="D214" s="2">
        <f>'PR-RAS'!E218</f>
        <v>263.26</v>
      </c>
      <c r="E214" s="2">
        <v>0</v>
      </c>
      <c r="F214" s="2">
        <v>0</v>
      </c>
      <c r="G214" s="3">
        <f t="shared" si="0"/>
        <v>150.42912000000001</v>
      </c>
      <c r="H214" s="3">
        <f t="shared" si="1"/>
        <v>0.53999999999999204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23.94</v>
      </c>
      <c r="D215" s="2">
        <f>'PR-RAS'!E219</f>
        <v>12.35</v>
      </c>
      <c r="E215" s="2">
        <v>0</v>
      </c>
      <c r="F215" s="2">
        <v>0</v>
      </c>
      <c r="G215" s="3">
        <f t="shared" si="0"/>
        <v>10.40896</v>
      </c>
      <c r="H215" s="3">
        <f t="shared" si="1"/>
        <v>0.40999999999999837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14.6</v>
      </c>
      <c r="D216" s="2">
        <f>'PR-RAS'!E220</f>
        <v>232.09</v>
      </c>
      <c r="E216" s="2">
        <v>0</v>
      </c>
      <c r="F216" s="2">
        <v>0</v>
      </c>
      <c r="G216" s="3">
        <f t="shared" si="0"/>
        <v>102.93770000000001</v>
      </c>
      <c r="H216" s="3">
        <f t="shared" si="1"/>
        <v>0.49000000000000377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3000</v>
      </c>
      <c r="E226" s="2">
        <v>0</v>
      </c>
      <c r="F226" s="2">
        <v>0</v>
      </c>
      <c r="G226" s="3">
        <f t="shared" si="0"/>
        <v>1350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3000</v>
      </c>
      <c r="E253" s="2">
        <v>0</v>
      </c>
      <c r="F253" s="2">
        <v>0</v>
      </c>
      <c r="G253" s="3">
        <f t="shared" si="0"/>
        <v>1512</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3000</v>
      </c>
      <c r="E254" s="2">
        <v>0</v>
      </c>
      <c r="F254" s="2">
        <v>0</v>
      </c>
      <c r="G254" s="3">
        <f t="shared" si="0"/>
        <v>1518</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13126.47</v>
      </c>
      <c r="D258" s="2">
        <f>'PR-RAS'!E262</f>
        <v>12262.65</v>
      </c>
      <c r="E258" s="2">
        <v>0</v>
      </c>
      <c r="F258" s="2">
        <v>0</v>
      </c>
      <c r="G258" s="3">
        <f t="shared" si="0"/>
        <v>9676.5048900000002</v>
      </c>
      <c r="H258" s="3">
        <f t="shared" si="1"/>
        <v>0.81999999999970896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13126.47</v>
      </c>
      <c r="D265" s="2">
        <f>'PR-RAS'!E269</f>
        <v>12262.65</v>
      </c>
      <c r="E265" s="2">
        <v>0</v>
      </c>
      <c r="F265" s="2">
        <v>0</v>
      </c>
      <c r="G265" s="3">
        <f t="shared" si="0"/>
        <v>9940.0672799999993</v>
      </c>
      <c r="H265" s="3">
        <f t="shared" si="1"/>
        <v>0.81999999999970896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13126.47</v>
      </c>
      <c r="D266" s="2">
        <f>'PR-RAS'!E270</f>
        <v>12262.65</v>
      </c>
      <c r="E266" s="2">
        <v>0</v>
      </c>
      <c r="F266" s="2">
        <v>0</v>
      </c>
      <c r="G266" s="3">
        <f t="shared" si="0"/>
        <v>9977.7190499999997</v>
      </c>
      <c r="H266" s="3">
        <f t="shared" si="1"/>
        <v>0.81999999999970896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4900</v>
      </c>
      <c r="D269" s="2">
        <f>'PR-RAS'!E273</f>
        <v>1318</v>
      </c>
      <c r="E269" s="2">
        <v>0</v>
      </c>
      <c r="F269" s="2">
        <v>0</v>
      </c>
      <c r="G269" s="3">
        <f t="shared" si="0"/>
        <v>2019.6480000000001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4900</v>
      </c>
      <c r="D270" s="2">
        <f>'PR-RAS'!E274</f>
        <v>1318</v>
      </c>
      <c r="E270" s="2">
        <v>0</v>
      </c>
      <c r="F270" s="2">
        <v>0</v>
      </c>
      <c r="G270" s="3">
        <f t="shared" si="0"/>
        <v>2027.1840000000002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4900</v>
      </c>
      <c r="D271" s="2">
        <f>'PR-RAS'!E275</f>
        <v>1318</v>
      </c>
      <c r="E271" s="2">
        <v>0</v>
      </c>
      <c r="F271" s="2">
        <v>0</v>
      </c>
      <c r="G271" s="3">
        <f t="shared" si="0"/>
        <v>2034.72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10267478.57</v>
      </c>
      <c r="D295" s="2">
        <f>'PR-RAS'!E299</f>
        <v>12170963.060000001</v>
      </c>
      <c r="E295" s="2">
        <v>0</v>
      </c>
      <c r="F295" s="2">
        <v>0</v>
      </c>
      <c r="G295" s="3">
        <f t="shared" si="12"/>
        <v>10175164.978859998</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593535.49000000209</v>
      </c>
      <c r="D296" s="2">
        <f>'PR-RAS'!E300</f>
        <v>0</v>
      </c>
      <c r="E296" s="2">
        <v>0</v>
      </c>
      <c r="F296" s="2">
        <v>0</v>
      </c>
      <c r="G296" s="3">
        <f t="shared" si="12"/>
        <v>175092.96955000062</v>
      </c>
      <c r="H296" s="3">
        <f t="shared" si="13"/>
        <v>0.49000000208616257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520947.65000000037</v>
      </c>
      <c r="E297" s="2">
        <v>0</v>
      </c>
      <c r="F297" s="2">
        <v>0</v>
      </c>
      <c r="G297" s="3">
        <f t="shared" si="12"/>
        <v>308401.00880000019</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694994.33</v>
      </c>
      <c r="D298" s="2">
        <f>'PR-RAS'!E302</f>
        <v>354453.17</v>
      </c>
      <c r="E298" s="2">
        <v>0</v>
      </c>
      <c r="F298" s="2">
        <v>0</v>
      </c>
      <c r="G298" s="3">
        <f t="shared" si="12"/>
        <v>416958.49898999993</v>
      </c>
      <c r="H298" s="3">
        <f t="shared" si="13"/>
        <v>0.49999999994179234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82897.64</v>
      </c>
      <c r="D300" s="2">
        <f>'PR-RAS'!E304</f>
        <v>102581.97</v>
      </c>
      <c r="E300" s="2">
        <v>0</v>
      </c>
      <c r="F300" s="2">
        <v>0</v>
      </c>
      <c r="G300" s="3">
        <f t="shared" si="12"/>
        <v>86130.412420000008</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70226.58</v>
      </c>
      <c r="D301" s="2">
        <f>'PR-RAS'!E305</f>
        <v>95201.13</v>
      </c>
      <c r="E301" s="2">
        <v>0</v>
      </c>
      <c r="F301" s="2">
        <v>0</v>
      </c>
      <c r="G301" s="3">
        <f t="shared" si="12"/>
        <v>78188.652000000002</v>
      </c>
      <c r="H301" s="3">
        <f t="shared" si="13"/>
        <v>0.55000000000291038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150.02000000000001</v>
      </c>
      <c r="D303" s="2">
        <f>'PR-RAS'!E308</f>
        <v>87.16</v>
      </c>
      <c r="E303" s="2">
        <v>0</v>
      </c>
      <c r="F303" s="2">
        <v>0</v>
      </c>
      <c r="G303" s="3">
        <f t="shared" si="12"/>
        <v>97.950680000000006</v>
      </c>
      <c r="H303" s="3">
        <f t="shared" si="13"/>
        <v>0.18000000000000682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150.02000000000001</v>
      </c>
      <c r="D316" s="2">
        <f>'PR-RAS'!E321</f>
        <v>87.16</v>
      </c>
      <c r="E316" s="2">
        <v>0</v>
      </c>
      <c r="F316" s="2">
        <v>0</v>
      </c>
      <c r="G316" s="3">
        <f t="shared" si="12"/>
        <v>102.1671</v>
      </c>
      <c r="H316" s="3">
        <f t="shared" si="13"/>
        <v>0.18000000000000682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150.02000000000001</v>
      </c>
      <c r="D317" s="2">
        <f>'PR-RAS'!E322</f>
        <v>87.16</v>
      </c>
      <c r="E317" s="2">
        <v>0</v>
      </c>
      <c r="F317" s="2">
        <v>0</v>
      </c>
      <c r="G317" s="3">
        <f t="shared" si="12"/>
        <v>102.49144000000001</v>
      </c>
      <c r="H317" s="3">
        <f t="shared" si="13"/>
        <v>0.18000000000000682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150.02000000000001</v>
      </c>
      <c r="D318" s="2">
        <f>'PR-RAS'!E323</f>
        <v>87.16</v>
      </c>
      <c r="E318" s="2">
        <v>0</v>
      </c>
      <c r="F318" s="2">
        <v>0</v>
      </c>
      <c r="G318" s="3">
        <f t="shared" si="12"/>
        <v>102.81578000000002</v>
      </c>
      <c r="H318" s="3">
        <f t="shared" si="13"/>
        <v>0.18000000000000682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189870.46000000002</v>
      </c>
      <c r="D355" s="2">
        <f>'PR-RAS'!E360</f>
        <v>95509.79</v>
      </c>
      <c r="E355" s="2">
        <v>0</v>
      </c>
      <c r="F355" s="2">
        <v>0</v>
      </c>
      <c r="G355" s="3">
        <f t="shared" si="12"/>
        <v>134835.07416000002</v>
      </c>
      <c r="H355" s="3">
        <f t="shared" si="13"/>
        <v>0.6700000000273576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153640.57</v>
      </c>
      <c r="D368" s="2">
        <f>'PR-RAS'!E373</f>
        <v>95509.79</v>
      </c>
      <c r="E368" s="2">
        <v>0</v>
      </c>
      <c r="F368" s="2">
        <v>0</v>
      </c>
      <c r="G368" s="3">
        <f t="shared" si="12"/>
        <v>126490.27505000001</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136461.82</v>
      </c>
      <c r="D374" s="2">
        <f>'PR-RAS'!E379</f>
        <v>88442.64</v>
      </c>
      <c r="E374" s="2">
        <v>0</v>
      </c>
      <c r="F374" s="2">
        <v>0</v>
      </c>
      <c r="G374" s="3">
        <f t="shared" si="12"/>
        <v>116878.46829999999</v>
      </c>
      <c r="H374" s="3">
        <f t="shared" si="13"/>
        <v>0.53999999999359716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76072.240000000005</v>
      </c>
      <c r="D375" s="2">
        <f>'PR-RAS'!E380</f>
        <v>68595.39</v>
      </c>
      <c r="E375" s="2">
        <v>0</v>
      </c>
      <c r="F375" s="2">
        <v>0</v>
      </c>
      <c r="G375" s="3">
        <f t="shared" si="12"/>
        <v>79760.369480000008</v>
      </c>
      <c r="H375" s="3">
        <f t="shared" si="13"/>
        <v>0.63000000000465661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4112.5</v>
      </c>
      <c r="D376" s="2">
        <f>'PR-RAS'!E381</f>
        <v>3988.08</v>
      </c>
      <c r="E376" s="2">
        <v>0</v>
      </c>
      <c r="F376" s="2">
        <v>0</v>
      </c>
      <c r="G376" s="3">
        <f t="shared" si="12"/>
        <v>4533.2474999999995</v>
      </c>
      <c r="H376" s="3">
        <f t="shared" si="13"/>
        <v>0.57999999999992724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47707.65</v>
      </c>
      <c r="D377" s="2">
        <f>'PR-RAS'!E382</f>
        <v>1314</v>
      </c>
      <c r="E377" s="2">
        <v>0</v>
      </c>
      <c r="F377" s="2">
        <v>0</v>
      </c>
      <c r="G377" s="3">
        <f t="shared" si="12"/>
        <v>18926.204400000002</v>
      </c>
      <c r="H377" s="3">
        <f t="shared" si="13"/>
        <v>0.34999999999854481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8569.43</v>
      </c>
      <c r="D381" s="2">
        <f>'PR-RAS'!E386</f>
        <v>14545.17</v>
      </c>
      <c r="E381" s="2">
        <v>0</v>
      </c>
      <c r="F381" s="2">
        <v>0</v>
      </c>
      <c r="G381" s="3">
        <f t="shared" si="12"/>
        <v>14310.712600000003</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17178.75</v>
      </c>
      <c r="D388" s="2">
        <f>'PR-RAS'!E393</f>
        <v>7067.15</v>
      </c>
      <c r="E388" s="2">
        <v>0</v>
      </c>
      <c r="F388" s="2">
        <v>0</v>
      </c>
      <c r="G388" s="3">
        <f t="shared" si="12"/>
        <v>12118.15035</v>
      </c>
      <c r="H388" s="3">
        <f t="shared" si="13"/>
        <v>0.3999999999996362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17178.75</v>
      </c>
      <c r="D389" s="2">
        <f>'PR-RAS'!E394</f>
        <v>7067.15</v>
      </c>
      <c r="E389" s="2">
        <v>0</v>
      </c>
      <c r="F389" s="2">
        <v>0</v>
      </c>
      <c r="G389" s="3">
        <f t="shared" si="12"/>
        <v>12149.463400000001</v>
      </c>
      <c r="H389" s="3">
        <f t="shared" si="13"/>
        <v>0.3999999999996362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36229.89</v>
      </c>
      <c r="D407" s="2">
        <f>'PR-RAS'!E412</f>
        <v>0</v>
      </c>
      <c r="E407" s="2">
        <v>0</v>
      </c>
      <c r="F407" s="2">
        <v>0</v>
      </c>
      <c r="G407" s="3">
        <f t="shared" si="12"/>
        <v>14709.335340000001</v>
      </c>
      <c r="H407" s="3">
        <f t="shared" si="13"/>
        <v>0.11000000000058208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36229.89</v>
      </c>
      <c r="D408" s="2">
        <f>'PR-RAS'!E413</f>
        <v>0</v>
      </c>
      <c r="E408" s="2">
        <v>0</v>
      </c>
      <c r="F408" s="2">
        <v>0</v>
      </c>
      <c r="G408" s="3">
        <f t="shared" si="12"/>
        <v>14745.565229999998</v>
      </c>
      <c r="H408" s="3">
        <f t="shared" si="13"/>
        <v>0.11000000000058208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189720.44000000003</v>
      </c>
      <c r="D413" s="2">
        <f>'PR-RAS'!E418</f>
        <v>95422.62999999999</v>
      </c>
      <c r="E413" s="2">
        <v>0</v>
      </c>
      <c r="F413" s="2">
        <v>0</v>
      </c>
      <c r="G413" s="3">
        <f t="shared" si="12"/>
        <v>156793.06839999999</v>
      </c>
      <c r="H413" s="3">
        <f t="shared" si="13"/>
        <v>0.81000000004132744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776215.43</v>
      </c>
      <c r="D415" s="2">
        <f>'PR-RAS'!E420</f>
        <v>0</v>
      </c>
      <c r="E415" s="2">
        <v>0</v>
      </c>
      <c r="F415" s="2">
        <v>0</v>
      </c>
      <c r="G415" s="3">
        <f t="shared" si="12"/>
        <v>321353.18802</v>
      </c>
      <c r="H415" s="3">
        <f t="shared" si="13"/>
        <v>0.43000000005122274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13730.19</v>
      </c>
      <c r="D416" s="2">
        <f>'PR-RAS'!E421</f>
        <v>13565.65</v>
      </c>
      <c r="E416" s="2">
        <v>0</v>
      </c>
      <c r="F416" s="2">
        <v>0</v>
      </c>
      <c r="G416" s="3">
        <f t="shared" si="12"/>
        <v>16957.518349999998</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10861164.080000002</v>
      </c>
      <c r="D417" s="2">
        <f>'PR-RAS'!E422</f>
        <v>11650102.57</v>
      </c>
      <c r="E417" s="2">
        <v>0</v>
      </c>
      <c r="F417" s="2">
        <v>0</v>
      </c>
      <c r="G417" s="3">
        <f t="shared" si="12"/>
        <v>14211129.595519999</v>
      </c>
      <c r="H417" s="3">
        <f t="shared" si="13"/>
        <v>0.51000000163912773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10457349.030000001</v>
      </c>
      <c r="D418" s="2">
        <f>'PR-RAS'!E423</f>
        <v>12266472.85</v>
      </c>
      <c r="E418" s="2">
        <v>0</v>
      </c>
      <c r="F418" s="2">
        <v>0</v>
      </c>
      <c r="G418" s="3">
        <f t="shared" si="12"/>
        <v>14590952.902410001</v>
      </c>
      <c r="H418" s="3">
        <f t="shared" si="13"/>
        <v>0.18000000156462193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403815.05000000075</v>
      </c>
      <c r="D419" s="2">
        <f>'PR-RAS'!E424</f>
        <v>0</v>
      </c>
      <c r="E419" s="2">
        <v>0</v>
      </c>
      <c r="F419" s="2">
        <v>0</v>
      </c>
      <c r="G419" s="3">
        <f t="shared" si="12"/>
        <v>168794.69090000031</v>
      </c>
      <c r="H419" s="3">
        <f t="shared" si="13"/>
        <v>5.000000074505806E-2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616370.27999999933</v>
      </c>
      <c r="E420" s="2">
        <v>0</v>
      </c>
      <c r="F420" s="2">
        <v>0</v>
      </c>
      <c r="G420" s="3">
        <f t="shared" si="12"/>
        <v>516518.2946399994</v>
      </c>
      <c r="H420" s="3">
        <f t="shared" si="13"/>
        <v>0.27999999932944775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354453.17</v>
      </c>
      <c r="E421" s="2">
        <v>0</v>
      </c>
      <c r="F421" s="2">
        <v>0</v>
      </c>
      <c r="G421" s="3">
        <f t="shared" si="12"/>
        <v>297740.66279999999</v>
      </c>
      <c r="H421" s="3">
        <f t="shared" si="13"/>
        <v>0.16999999998370185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81221.100000000093</v>
      </c>
      <c r="D422" s="2">
        <f>'PR-RAS'!E427</f>
        <v>0</v>
      </c>
      <c r="E422" s="2">
        <v>0</v>
      </c>
      <c r="F422" s="2">
        <v>0</v>
      </c>
      <c r="G422" s="3">
        <f t="shared" si="12"/>
        <v>34194.08310000004</v>
      </c>
      <c r="H422" s="3">
        <f t="shared" si="13"/>
        <v>0.10000000009313226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96627.83</v>
      </c>
      <c r="D423" s="2">
        <f>'PR-RAS'!E428</f>
        <v>116147.62</v>
      </c>
      <c r="E423" s="2">
        <v>0</v>
      </c>
      <c r="F423" s="2">
        <v>0</v>
      </c>
      <c r="G423" s="3">
        <f t="shared" si="12"/>
        <v>138805.53554000001</v>
      </c>
      <c r="H423" s="3">
        <f t="shared" si="13"/>
        <v>0.55000000000291038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150000</v>
      </c>
      <c r="D529" s="2">
        <f>'PR-RAS'!E535</f>
        <v>0</v>
      </c>
      <c r="E529" s="2">
        <v>0</v>
      </c>
      <c r="F529" s="2">
        <v>0</v>
      </c>
      <c r="G529" s="3">
        <f t="shared" ref="G529:G836" si="14">(B529/1000)*(C529*1+D529*2)</f>
        <v>79200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150000</v>
      </c>
      <c r="D591" s="2">
        <f>'PR-RAS'!E597</f>
        <v>0</v>
      </c>
      <c r="E591" s="2">
        <v>0</v>
      </c>
      <c r="F591" s="2">
        <v>0</v>
      </c>
      <c r="G591" s="3">
        <f t="shared" si="14"/>
        <v>88500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150000</v>
      </c>
      <c r="D615" s="2">
        <f>'PR-RAS'!E621</f>
        <v>0</v>
      </c>
      <c r="E615" s="2">
        <v>0</v>
      </c>
      <c r="F615" s="2">
        <v>0</v>
      </c>
      <c r="G615" s="3">
        <f t="shared" si="14"/>
        <v>92100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150000</v>
      </c>
      <c r="D616" s="2">
        <f>'PR-RAS'!E622</f>
        <v>0</v>
      </c>
      <c r="E616" s="2">
        <v>0</v>
      </c>
      <c r="F616" s="2">
        <v>0</v>
      </c>
      <c r="G616" s="3">
        <f t="shared" si="14"/>
        <v>92250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150000</v>
      </c>
      <c r="D634" s="2">
        <f>'PR-RAS'!E640</f>
        <v>0</v>
      </c>
      <c r="E634" s="2">
        <v>0</v>
      </c>
      <c r="F634" s="2">
        <v>0</v>
      </c>
      <c r="G634" s="3">
        <f t="shared" si="14"/>
        <v>94950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150000</v>
      </c>
      <c r="D635" s="2">
        <f>'PR-RAS'!E641</f>
        <v>0</v>
      </c>
      <c r="E635" s="2">
        <v>0</v>
      </c>
      <c r="F635" s="2">
        <v>0</v>
      </c>
      <c r="G635" s="3">
        <f t="shared" si="14"/>
        <v>95100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10861164.080000002</v>
      </c>
      <c r="D637" s="2">
        <f>'PR-RAS'!E643</f>
        <v>11650102.57</v>
      </c>
      <c r="E637" s="2">
        <v>0</v>
      </c>
      <c r="F637" s="2">
        <v>0</v>
      </c>
      <c r="G637" s="3">
        <f t="shared" si="14"/>
        <v>21726630.82392</v>
      </c>
      <c r="H637" s="3">
        <f t="shared" si="15"/>
        <v>0.51000000163912773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10607349.030000001</v>
      </c>
      <c r="D638" s="2">
        <f>'PR-RAS'!E644</f>
        <v>12266472.85</v>
      </c>
      <c r="E638" s="2">
        <v>0</v>
      </c>
      <c r="F638" s="2">
        <v>0</v>
      </c>
      <c r="G638" s="3">
        <f t="shared" si="14"/>
        <v>22384367.743010003</v>
      </c>
      <c r="H638" s="3">
        <f t="shared" si="15"/>
        <v>0.18000000156462193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253815.05000000075</v>
      </c>
      <c r="D639" s="2">
        <f>'PR-RAS'!E645</f>
        <v>0</v>
      </c>
      <c r="E639" s="2">
        <v>0</v>
      </c>
      <c r="F639" s="2">
        <v>0</v>
      </c>
      <c r="G639" s="3">
        <f t="shared" si="14"/>
        <v>161934.00190000047</v>
      </c>
      <c r="H639" s="3">
        <f t="shared" si="15"/>
        <v>5.000000074505806E-2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616370.27999999933</v>
      </c>
      <c r="E640" s="2">
        <v>0</v>
      </c>
      <c r="F640" s="2">
        <v>0</v>
      </c>
      <c r="G640" s="3">
        <f t="shared" si="14"/>
        <v>787721.21783999912</v>
      </c>
      <c r="H640" s="3">
        <f t="shared" si="15"/>
        <v>0.27999999932944775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68778.899999999907</v>
      </c>
      <c r="D641" s="2">
        <f>'PR-RAS'!E647</f>
        <v>354453.17</v>
      </c>
      <c r="E641" s="2">
        <v>0</v>
      </c>
      <c r="F641" s="2">
        <v>0</v>
      </c>
      <c r="G641" s="3">
        <f t="shared" si="14"/>
        <v>497718.55359999993</v>
      </c>
      <c r="H641" s="3">
        <f t="shared" si="15"/>
        <v>0.27000000007683411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322593.95000000065</v>
      </c>
      <c r="D643" s="2">
        <f>'PR-RAS'!E649</f>
        <v>0</v>
      </c>
      <c r="E643" s="2">
        <v>0</v>
      </c>
      <c r="F643" s="2">
        <v>0</v>
      </c>
      <c r="G643" s="3">
        <f t="shared" si="14"/>
        <v>207105.31590000042</v>
      </c>
      <c r="H643" s="3">
        <f t="shared" si="15"/>
        <v>4.9999999348074198E-2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261917.10999999935</v>
      </c>
      <c r="E644" s="2">
        <v>0</v>
      </c>
      <c r="F644" s="2">
        <v>0</v>
      </c>
      <c r="G644" s="3">
        <f t="shared" si="14"/>
        <v>336825.40345999919</v>
      </c>
      <c r="H644" s="3">
        <f t="shared" si="15"/>
        <v>0.10999999934574589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709624.77</v>
      </c>
      <c r="D645" s="2">
        <f>'PR-RAS'!E651</f>
        <v>0</v>
      </c>
      <c r="E645" s="2">
        <v>0</v>
      </c>
      <c r="F645" s="2">
        <v>0</v>
      </c>
      <c r="G645" s="3">
        <f t="shared" si="14"/>
        <v>456998.35188000003</v>
      </c>
      <c r="H645" s="3">
        <f t="shared" si="15"/>
        <v>0.22999999998137355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98575.84</v>
      </c>
      <c r="D646" s="2">
        <f>'PR-RAS'!E653</f>
        <v>355057.54</v>
      </c>
      <c r="E646" s="2">
        <v>0</v>
      </c>
      <c r="F646" s="2">
        <v>0</v>
      </c>
      <c r="G646" s="3">
        <f t="shared" si="14"/>
        <v>521605.64339999994</v>
      </c>
      <c r="H646" s="3">
        <f t="shared" si="15"/>
        <v>0.62000000002444722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2646548.5</v>
      </c>
      <c r="D647" s="2">
        <f>'PR-RAS'!E654</f>
        <v>2578090.42</v>
      </c>
      <c r="E647" s="2">
        <v>0</v>
      </c>
      <c r="F647" s="2">
        <v>0</v>
      </c>
      <c r="G647" s="3">
        <f t="shared" si="14"/>
        <v>5040563.1536400001</v>
      </c>
      <c r="H647" s="3">
        <f t="shared" si="15"/>
        <v>0.91999999992549419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2390066.7999999998</v>
      </c>
      <c r="D648" s="2">
        <f>'PR-RAS'!E655</f>
        <v>2392067.38</v>
      </c>
      <c r="E648" s="2">
        <v>0</v>
      </c>
      <c r="F648" s="2">
        <v>0</v>
      </c>
      <c r="G648" s="3">
        <f t="shared" si="14"/>
        <v>4641708.4093199996</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355057.54000000004</v>
      </c>
      <c r="D649" s="2">
        <f>'PR-RAS'!E656</f>
        <v>541080.58000000007</v>
      </c>
      <c r="E649" s="2">
        <v>0</v>
      </c>
      <c r="F649" s="2">
        <v>0</v>
      </c>
      <c r="G649" s="3">
        <f t="shared" si="14"/>
        <v>931317.71760000021</v>
      </c>
      <c r="H649" s="3">
        <f t="shared" si="15"/>
        <v>0.87999999988824129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202</v>
      </c>
      <c r="D651" s="2">
        <f>'PR-RAS'!E658</f>
        <v>201</v>
      </c>
      <c r="E651" s="2">
        <v>0</v>
      </c>
      <c r="F651" s="2">
        <v>0</v>
      </c>
      <c r="G651" s="3">
        <f t="shared" si="14"/>
        <v>392.6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202</v>
      </c>
      <c r="D653" s="2">
        <f>'PR-RAS'!E660</f>
        <v>201</v>
      </c>
      <c r="E653" s="2">
        <v>0</v>
      </c>
      <c r="F653" s="2">
        <v>0</v>
      </c>
      <c r="G653" s="3">
        <f t="shared" si="14"/>
        <v>393.80799999999999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15195.71</v>
      </c>
      <c r="D677" s="2">
        <f>'PR-RAS'!E684</f>
        <v>900</v>
      </c>
      <c r="E677" s="2">
        <v>0</v>
      </c>
      <c r="F677" s="2">
        <v>0</v>
      </c>
      <c r="G677" s="3">
        <f t="shared" si="14"/>
        <v>11489.09996</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272405.2</v>
      </c>
      <c r="D717" s="2">
        <f>'PR-RAS'!E724</f>
        <v>284169.48</v>
      </c>
      <c r="E717" s="2">
        <v>0</v>
      </c>
      <c r="F717" s="2">
        <v>0</v>
      </c>
      <c r="G717" s="3">
        <f t="shared" si="14"/>
        <v>601972.81855999993</v>
      </c>
      <c r="H717" s="3">
        <f t="shared" si="15"/>
        <v>0.67999999999301508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9319.75</v>
      </c>
      <c r="D725" s="2">
        <f>'PR-RAS'!E732</f>
        <v>9627.84</v>
      </c>
      <c r="E725" s="2">
        <v>0</v>
      </c>
      <c r="F725" s="2">
        <v>0</v>
      </c>
      <c r="G725" s="3">
        <f t="shared" si="14"/>
        <v>20688.61132</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4646.7</v>
      </c>
      <c r="D726" s="2">
        <f>'PR-RAS'!E733</f>
        <v>3972.96</v>
      </c>
      <c r="E726" s="2">
        <v>0</v>
      </c>
      <c r="F726" s="2">
        <v>0</v>
      </c>
      <c r="G726" s="3">
        <f t="shared" si="14"/>
        <v>9129.6494999999995</v>
      </c>
      <c r="H726" s="3">
        <f t="shared" si="15"/>
        <v>0.34000000000014552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72620.710000000006</v>
      </c>
      <c r="D727" s="2">
        <f>'PR-RAS'!E734</f>
        <v>84032.49</v>
      </c>
      <c r="E727" s="2">
        <v>0</v>
      </c>
      <c r="F727" s="2">
        <v>0</v>
      </c>
      <c r="G727" s="3">
        <f t="shared" si="14"/>
        <v>174737.81094</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14998.62</v>
      </c>
      <c r="D729" s="2">
        <f>'PR-RAS'!E736</f>
        <v>17070.18</v>
      </c>
      <c r="E729" s="2">
        <v>0</v>
      </c>
      <c r="F729" s="2">
        <v>0</v>
      </c>
      <c r="G729" s="3">
        <f t="shared" si="14"/>
        <v>35773.177439999999</v>
      </c>
      <c r="H729" s="3">
        <f t="shared" si="15"/>
        <v>0.55999999999949068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11876.75</v>
      </c>
      <c r="D730" s="2">
        <f>'PR-RAS'!E737</f>
        <v>2419.89</v>
      </c>
      <c r="E730" s="2">
        <v>0</v>
      </c>
      <c r="F730" s="2">
        <v>0</v>
      </c>
      <c r="G730" s="3">
        <f t="shared" si="14"/>
        <v>12186.350369999998</v>
      </c>
      <c r="H730" s="3">
        <f t="shared" si="15"/>
        <v>0.36000000000012733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185301.66</v>
      </c>
      <c r="D731" s="2">
        <f>'PR-RAS'!E738</f>
        <v>210134.92</v>
      </c>
      <c r="E731" s="2">
        <v>0</v>
      </c>
      <c r="F731" s="2">
        <v>0</v>
      </c>
      <c r="G731" s="3">
        <f t="shared" si="14"/>
        <v>442067.19500000001</v>
      </c>
      <c r="H731" s="3">
        <f t="shared" si="15"/>
        <v>0.41999999998370185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72506.89</v>
      </c>
      <c r="D732" s="2">
        <f>'PR-RAS'!E739</f>
        <v>63348.73</v>
      </c>
      <c r="E732" s="2">
        <v>0</v>
      </c>
      <c r="F732" s="2">
        <v>0</v>
      </c>
      <c r="G732" s="3">
        <f t="shared" si="14"/>
        <v>145618.37985</v>
      </c>
      <c r="H732" s="3">
        <f t="shared" si="15"/>
        <v>0.37999999999738066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8.01</v>
      </c>
      <c r="D735" s="2">
        <f>'PR-RAS'!E742</f>
        <v>0</v>
      </c>
      <c r="E735" s="2">
        <v>0</v>
      </c>
      <c r="F735" s="2">
        <v>0</v>
      </c>
      <c r="G735" s="3">
        <f t="shared" si="14"/>
        <v>5.87934</v>
      </c>
      <c r="H735" s="3">
        <f t="shared" si="15"/>
        <v>9.9999999999997868E-3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2412.4499999999998</v>
      </c>
      <c r="D736" s="2">
        <f>'PR-RAS'!E743</f>
        <v>2404.1999999999998</v>
      </c>
      <c r="E736" s="2">
        <v>0</v>
      </c>
      <c r="F736" s="2">
        <v>0</v>
      </c>
      <c r="G736" s="3">
        <f t="shared" ref="G736:G737" si="28">(B736/1000)*(C736*1+D736*2)</f>
        <v>5307.3247499999998</v>
      </c>
      <c r="H736" s="3">
        <f t="shared" ref="H736:H737" si="29">ABS(C736-ROUND(C736,0))+ABS(D736-ROUND(D736,0))</f>
        <v>0.6499999999996362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11546.9</v>
      </c>
      <c r="D839" s="2">
        <f>'PR-RAS'!E846</f>
        <v>10750.57</v>
      </c>
      <c r="E839" s="2">
        <v>0</v>
      </c>
      <c r="F839" s="2">
        <v>0</v>
      </c>
      <c r="G839" s="3">
        <f t="shared" si="34"/>
        <v>27694.257519999999</v>
      </c>
      <c r="H839" s="3">
        <f t="shared" si="35"/>
        <v>0.53000000000065484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1579.57</v>
      </c>
      <c r="D843" s="2">
        <f>'PR-RAS'!E850</f>
        <v>1512.08</v>
      </c>
      <c r="E843" s="2">
        <v>0</v>
      </c>
      <c r="F843" s="2">
        <v>0</v>
      </c>
      <c r="G843" s="3">
        <f t="shared" si="34"/>
        <v>3876.3406599999994</v>
      </c>
      <c r="H843" s="3">
        <f t="shared" si="35"/>
        <v>0.50999999999999091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150000</v>
      </c>
      <c r="D988" s="2">
        <f>'PR-RAS'!E995</f>
        <v>0</v>
      </c>
      <c r="E988" s="2">
        <v>0</v>
      </c>
      <c r="F988" s="2">
        <v>0</v>
      </c>
      <c r="G988" s="3">
        <f t="shared" si="34"/>
        <v>148050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4322852.4399999995</v>
      </c>
      <c r="D1011" s="7">
        <f>BILANCA!E6</f>
        <v>3765422.29</v>
      </c>
      <c r="E1011" s="7">
        <v>0</v>
      </c>
      <c r="F1011" s="7">
        <v>0</v>
      </c>
      <c r="G1011" s="8">
        <f t="shared" ref="G1011:G1306" si="38">B1011/1000*C1011+B1011/500*D1011</f>
        <v>11853.69702</v>
      </c>
      <c r="H1011" s="8">
        <f t="shared" si="35"/>
        <v>0.72999999951571226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3156690.83</v>
      </c>
      <c r="D1012" s="2">
        <f>BILANCA!E7</f>
        <v>3062300.83</v>
      </c>
      <c r="E1012" s="2">
        <v>0</v>
      </c>
      <c r="F1012" s="2">
        <v>0</v>
      </c>
      <c r="G1012" s="3">
        <f t="shared" si="38"/>
        <v>18562.58498</v>
      </c>
      <c r="H1012" s="3">
        <f t="shared" si="35"/>
        <v>0.33999999985098839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87617.42</v>
      </c>
      <c r="D1013" s="2">
        <f>BILANCA!E8</f>
        <v>87617.42</v>
      </c>
      <c r="E1013" s="2">
        <v>0</v>
      </c>
      <c r="F1013" s="2">
        <v>0</v>
      </c>
      <c r="G1013" s="3">
        <f t="shared" si="38"/>
        <v>788.55678</v>
      </c>
      <c r="H1013" s="3">
        <f t="shared" si="3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87617.42</v>
      </c>
      <c r="D1014" s="2">
        <f>BILANCA!E9</f>
        <v>87617.42</v>
      </c>
      <c r="E1014" s="2">
        <v>0</v>
      </c>
      <c r="F1014" s="2">
        <v>0</v>
      </c>
      <c r="G1014" s="3">
        <f t="shared" si="38"/>
        <v>1051.40904</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3003738.27</v>
      </c>
      <c r="D1017" s="2">
        <f>BILANCA!E12</f>
        <v>2913938.99</v>
      </c>
      <c r="E1017" s="2">
        <v>0</v>
      </c>
      <c r="F1017" s="2">
        <v>0</v>
      </c>
      <c r="G1017" s="3">
        <f t="shared" si="38"/>
        <v>61821.313750000001</v>
      </c>
      <c r="H1017" s="3">
        <f t="shared" si="35"/>
        <v>0.27999999979510903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2678284</v>
      </c>
      <c r="D1018" s="2">
        <f>BILANCA!E13</f>
        <v>2616677.36</v>
      </c>
      <c r="E1018" s="2">
        <v>0</v>
      </c>
      <c r="F1018" s="2">
        <v>0</v>
      </c>
      <c r="G1018" s="3">
        <f t="shared" si="38"/>
        <v>63293.109760000007</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4946491.38</v>
      </c>
      <c r="D1020" s="2">
        <f>BILANCA!E15</f>
        <v>4946491.38</v>
      </c>
      <c r="E1020" s="2">
        <v>0</v>
      </c>
      <c r="F1020" s="2">
        <v>0</v>
      </c>
      <c r="G1020" s="3">
        <f t="shared" si="38"/>
        <v>148394.7414</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2268207.38</v>
      </c>
      <c r="D1023" s="2">
        <f>BILANCA!E18</f>
        <v>2329814.02</v>
      </c>
      <c r="E1023" s="2">
        <v>0</v>
      </c>
      <c r="F1023" s="2">
        <v>0</v>
      </c>
      <c r="G1023" s="3">
        <f t="shared" si="38"/>
        <v>90061.860459999996</v>
      </c>
      <c r="H1023" s="3">
        <f t="shared" si="35"/>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282542.59000000008</v>
      </c>
      <c r="D1024" s="2">
        <f>BILANCA!E19</f>
        <v>259364.43000000017</v>
      </c>
      <c r="E1024" s="2">
        <v>0</v>
      </c>
      <c r="F1024" s="2">
        <v>0</v>
      </c>
      <c r="G1024" s="3">
        <f t="shared" si="38"/>
        <v>11217.800300000006</v>
      </c>
      <c r="H1024" s="3">
        <f t="shared" si="35"/>
        <v>0.84000000008381903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1044619.13</v>
      </c>
      <c r="D1025" s="2">
        <f>BILANCA!E20</f>
        <v>1104003.3600000001</v>
      </c>
      <c r="E1025" s="2">
        <v>0</v>
      </c>
      <c r="F1025" s="2">
        <v>0</v>
      </c>
      <c r="G1025" s="3">
        <f t="shared" si="38"/>
        <v>48789.387750000002</v>
      </c>
      <c r="H1025" s="3">
        <f t="shared" si="35"/>
        <v>0.4900000001071021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103976.11</v>
      </c>
      <c r="D1026" s="2">
        <f>BILANCA!E21</f>
        <v>100762.63</v>
      </c>
      <c r="E1026" s="2">
        <v>0</v>
      </c>
      <c r="F1026" s="2">
        <v>0</v>
      </c>
      <c r="G1026" s="3">
        <f t="shared" si="38"/>
        <v>4888.0219200000001</v>
      </c>
      <c r="H1026" s="3">
        <f t="shared" si="35"/>
        <v>0.47999999999592546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221570.34</v>
      </c>
      <c r="D1027" s="2">
        <f>BILANCA!E22</f>
        <v>221623.47</v>
      </c>
      <c r="E1027" s="2">
        <v>0</v>
      </c>
      <c r="F1027" s="2">
        <v>0</v>
      </c>
      <c r="G1027" s="3">
        <f t="shared" si="38"/>
        <v>11301.893760000001</v>
      </c>
      <c r="H1027" s="3">
        <f t="shared" si="35"/>
        <v>0.80999999999767169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556</v>
      </c>
      <c r="D1028" s="2">
        <f>BILANCA!E23</f>
        <v>556</v>
      </c>
      <c r="E1028" s="2">
        <v>0</v>
      </c>
      <c r="F1028" s="2">
        <v>0</v>
      </c>
      <c r="G1028" s="3">
        <f t="shared" si="38"/>
        <v>30.023999999999997</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19258.25</v>
      </c>
      <c r="D1030" s="2">
        <f>BILANCA!E25</f>
        <v>19258.25</v>
      </c>
      <c r="E1030" s="2">
        <v>0</v>
      </c>
      <c r="F1030" s="2">
        <v>0</v>
      </c>
      <c r="G1030" s="3">
        <f t="shared" si="38"/>
        <v>1155.4950000000001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106715.45</v>
      </c>
      <c r="D1031" s="2">
        <f>BILANCA!E26</f>
        <v>118188.04</v>
      </c>
      <c r="E1031" s="2">
        <v>0</v>
      </c>
      <c r="F1031" s="2">
        <v>0</v>
      </c>
      <c r="G1031" s="3">
        <f t="shared" si="38"/>
        <v>7204.9221299999999</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1214152.69</v>
      </c>
      <c r="D1033" s="2">
        <f>BILANCA!E28</f>
        <v>1305027.32</v>
      </c>
      <c r="E1033" s="2">
        <v>0</v>
      </c>
      <c r="F1033" s="2">
        <v>0</v>
      </c>
      <c r="G1033" s="3">
        <f t="shared" si="38"/>
        <v>87956.768590000007</v>
      </c>
      <c r="H1033" s="3">
        <f t="shared" si="35"/>
        <v>0.63000000012107193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9860.3799999999992</v>
      </c>
      <c r="D1035" s="2">
        <f>BILANCA!E30</f>
        <v>9860.3799999999992</v>
      </c>
      <c r="E1035" s="2">
        <v>0</v>
      </c>
      <c r="F1035" s="2">
        <v>0</v>
      </c>
      <c r="G1035" s="3">
        <f t="shared" si="38"/>
        <v>739.52850000000001</v>
      </c>
      <c r="H1035" s="3">
        <f t="shared" si="35"/>
        <v>0.75999999999839929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9860.3799999999992</v>
      </c>
      <c r="D1039" s="2">
        <f>BILANCA!E34</f>
        <v>9860.3799999999992</v>
      </c>
      <c r="E1039" s="2">
        <v>0</v>
      </c>
      <c r="F1039" s="2">
        <v>0</v>
      </c>
      <c r="G1039" s="3">
        <f t="shared" si="38"/>
        <v>857.85305999999991</v>
      </c>
      <c r="H1039" s="3">
        <f t="shared" si="35"/>
        <v>0.75999999999839929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42911.679999999993</v>
      </c>
      <c r="D1040" s="2">
        <f>BILANCA!E35</f>
        <v>37897.199999999953</v>
      </c>
      <c r="E1040" s="2">
        <v>0</v>
      </c>
      <c r="F1040" s="2">
        <v>0</v>
      </c>
      <c r="G1040" s="3">
        <f t="shared" si="38"/>
        <v>3561.182399999997</v>
      </c>
      <c r="H1040" s="3">
        <f t="shared" si="35"/>
        <v>0.51999999996041879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324889.83</v>
      </c>
      <c r="D1041" s="2">
        <f>BILANCA!E36</f>
        <v>331956.98</v>
      </c>
      <c r="E1041" s="2">
        <v>0</v>
      </c>
      <c r="F1041" s="2">
        <v>0</v>
      </c>
      <c r="G1041" s="3">
        <f t="shared" si="38"/>
        <v>30652.91749</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7667.5</v>
      </c>
      <c r="D1042" s="2">
        <f>BILANCA!E37</f>
        <v>7667.5</v>
      </c>
      <c r="E1042" s="2">
        <v>0</v>
      </c>
      <c r="F1042" s="2">
        <v>0</v>
      </c>
      <c r="G1042" s="3">
        <f t="shared" si="38"/>
        <v>736.08</v>
      </c>
      <c r="H1042" s="3">
        <f t="shared" si="35"/>
        <v>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289645.65000000002</v>
      </c>
      <c r="D1045" s="2">
        <f>BILANCA!E40</f>
        <v>301727.28000000003</v>
      </c>
      <c r="E1045" s="2">
        <v>0</v>
      </c>
      <c r="F1045" s="2">
        <v>0</v>
      </c>
      <c r="G1045" s="3">
        <f t="shared" si="38"/>
        <v>31258.507350000007</v>
      </c>
      <c r="H1045" s="3">
        <f t="shared" si="35"/>
        <v>0.63000000000465661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31395.52</v>
      </c>
      <c r="D1059" s="2">
        <f>BILANCA!E54</f>
        <v>19898.439999999999</v>
      </c>
      <c r="E1059" s="2">
        <v>0</v>
      </c>
      <c r="F1059" s="2">
        <v>0</v>
      </c>
      <c r="G1059" s="3">
        <f t="shared" si="38"/>
        <v>3488.4276</v>
      </c>
      <c r="H1059" s="3">
        <f t="shared" si="35"/>
        <v>0.91999999999825377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31395.52</v>
      </c>
      <c r="D1060" s="2">
        <f>BILANCA!E55</f>
        <v>19898.439999999999</v>
      </c>
      <c r="E1060" s="2">
        <v>0</v>
      </c>
      <c r="F1060" s="2">
        <v>0</v>
      </c>
      <c r="G1060" s="3">
        <f t="shared" si="38"/>
        <v>3559.62</v>
      </c>
      <c r="H1060" s="3">
        <f t="shared" si="35"/>
        <v>0.91999999999825377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65335.14</v>
      </c>
      <c r="D1068" s="2">
        <f>BILANCA!E63</f>
        <v>60744.42</v>
      </c>
      <c r="E1068" s="2">
        <v>0</v>
      </c>
      <c r="F1068" s="2">
        <v>0</v>
      </c>
      <c r="G1068" s="3">
        <f t="shared" si="38"/>
        <v>10835.79084</v>
      </c>
      <c r="H1068" s="3">
        <f t="shared" si="35"/>
        <v>0.55999999999767169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65335.14</v>
      </c>
      <c r="D1070" s="2">
        <f>BILANCA!E65</f>
        <v>60744.42</v>
      </c>
      <c r="E1070" s="2">
        <v>0</v>
      </c>
      <c r="F1070" s="2">
        <v>0</v>
      </c>
      <c r="G1070" s="3">
        <f t="shared" si="38"/>
        <v>11209.4388</v>
      </c>
      <c r="H1070" s="3">
        <f t="shared" si="35"/>
        <v>0.55999999999767169</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1166161.6099999999</v>
      </c>
      <c r="D1074" s="2">
        <f>BILANCA!E69</f>
        <v>703121.46</v>
      </c>
      <c r="E1074" s="2">
        <v>0</v>
      </c>
      <c r="F1074" s="2">
        <v>0</v>
      </c>
      <c r="G1074" s="3">
        <f t="shared" si="38"/>
        <v>164633.88991999999</v>
      </c>
      <c r="H1074" s="3">
        <f t="shared" si="35"/>
        <v>0.85000000009313226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355057.54</v>
      </c>
      <c r="D1075" s="2">
        <f>BILANCA!E70</f>
        <v>541080.57999999996</v>
      </c>
      <c r="E1075" s="2">
        <v>0</v>
      </c>
      <c r="F1075" s="2">
        <v>0</v>
      </c>
      <c r="G1075" s="3">
        <f t="shared" si="38"/>
        <v>93419.215499999991</v>
      </c>
      <c r="H1075" s="3">
        <f t="shared" si="35"/>
        <v>0.88000000006286427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355057.54</v>
      </c>
      <c r="D1076" s="2">
        <f>BILANCA!E71</f>
        <v>541080.57999999996</v>
      </c>
      <c r="E1076" s="2">
        <v>0</v>
      </c>
      <c r="F1076" s="2">
        <v>0</v>
      </c>
      <c r="G1076" s="3">
        <f t="shared" si="38"/>
        <v>94856.434200000003</v>
      </c>
      <c r="H1076" s="3">
        <f t="shared" si="35"/>
        <v>0.88000000006286427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355057.54</v>
      </c>
      <c r="D1078" s="2">
        <f>BILANCA!E73</f>
        <v>541080.57999999996</v>
      </c>
      <c r="E1078" s="2">
        <v>0</v>
      </c>
      <c r="F1078" s="2">
        <v>0</v>
      </c>
      <c r="G1078" s="3">
        <f t="shared" si="38"/>
        <v>97730.871600000013</v>
      </c>
      <c r="H1078" s="3">
        <f t="shared" si="35"/>
        <v>0.88000000006286427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4134.75</v>
      </c>
      <c r="D1087" s="2">
        <f>BILANCA!E82</f>
        <v>45893.26</v>
      </c>
      <c r="E1087" s="2">
        <v>0</v>
      </c>
      <c r="F1087" s="2">
        <v>0</v>
      </c>
      <c r="G1087" s="3">
        <f t="shared" si="38"/>
        <v>7385.9377899999999</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2072.84</v>
      </c>
      <c r="D1090" s="2">
        <f>BILANCA!E85</f>
        <v>1268.6199999999999</v>
      </c>
      <c r="E1090" s="2">
        <v>0</v>
      </c>
      <c r="F1090" s="2">
        <v>0</v>
      </c>
      <c r="G1090" s="3">
        <f t="shared" si="38"/>
        <v>368.8064</v>
      </c>
      <c r="H1090" s="3">
        <f t="shared" si="35"/>
        <v>0.53999999999996362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2061.91</v>
      </c>
      <c r="D1092" s="2">
        <f>BILANCA!E87</f>
        <v>44624.639999999999</v>
      </c>
      <c r="E1092" s="2">
        <v>0</v>
      </c>
      <c r="F1092" s="2">
        <v>0</v>
      </c>
      <c r="G1092" s="3">
        <f t="shared" si="38"/>
        <v>7487.5175799999997</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83614.359999999986</v>
      </c>
      <c r="D1152" s="2">
        <f>BILANCA!E147</f>
        <v>102581.97</v>
      </c>
      <c r="E1152" s="2">
        <v>0</v>
      </c>
      <c r="F1152" s="2">
        <v>0</v>
      </c>
      <c r="G1152" s="3">
        <f t="shared" si="38"/>
        <v>41006.518599999996</v>
      </c>
      <c r="H1152" s="3">
        <f t="shared" si="41"/>
        <v>0.38999999998486601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12671.06</v>
      </c>
      <c r="D1165" s="2">
        <f>BILANCA!E160</f>
        <v>7380.84</v>
      </c>
      <c r="E1165" s="2">
        <v>0</v>
      </c>
      <c r="F1165" s="2">
        <v>0</v>
      </c>
      <c r="G1165" s="3">
        <f t="shared" si="38"/>
        <v>4252.0746999999992</v>
      </c>
      <c r="H1165" s="3">
        <f t="shared" si="41"/>
        <v>0.21999999999934516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86315.26</v>
      </c>
      <c r="D1166" s="2">
        <f>BILANCA!E161</f>
        <v>115942.03</v>
      </c>
      <c r="E1166" s="2">
        <v>0</v>
      </c>
      <c r="F1166" s="2">
        <v>0</v>
      </c>
      <c r="G1166" s="3">
        <f t="shared" si="38"/>
        <v>49639.093919999999</v>
      </c>
      <c r="H1166" s="3">
        <f t="shared" si="41"/>
        <v>0.28999999999359716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15371.96</v>
      </c>
      <c r="D1169" s="2">
        <f>BILANCA!E164</f>
        <v>20740.900000000001</v>
      </c>
      <c r="E1169" s="2">
        <v>0</v>
      </c>
      <c r="F1169" s="2">
        <v>0</v>
      </c>
      <c r="G1169" s="3">
        <f t="shared" si="38"/>
        <v>9039.74784</v>
      </c>
      <c r="H1169" s="3">
        <f t="shared" si="41"/>
        <v>0.13999999999941792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13730.19</v>
      </c>
      <c r="D1170" s="2">
        <f>BILANCA!E165</f>
        <v>13565.65</v>
      </c>
      <c r="E1170" s="2">
        <v>0</v>
      </c>
      <c r="F1170" s="2">
        <v>0</v>
      </c>
      <c r="G1170" s="3">
        <f t="shared" si="38"/>
        <v>6537.8384000000005</v>
      </c>
      <c r="H1170" s="3">
        <f t="shared" si="41"/>
        <v>0.54000000000087311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13730.19</v>
      </c>
      <c r="D1172" s="2">
        <f>BILANCA!E167</f>
        <v>13565.65</v>
      </c>
      <c r="E1172" s="2">
        <v>0</v>
      </c>
      <c r="F1172" s="2">
        <v>0</v>
      </c>
      <c r="G1172" s="3">
        <f t="shared" si="38"/>
        <v>6619.5613800000001</v>
      </c>
      <c r="H1172" s="3">
        <f t="shared" si="41"/>
        <v>0.54000000000087311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709624.77</v>
      </c>
      <c r="D1176" s="2">
        <f>BILANCA!E171</f>
        <v>0</v>
      </c>
      <c r="E1176" s="2">
        <v>0</v>
      </c>
      <c r="F1176" s="2">
        <v>0</v>
      </c>
      <c r="G1176" s="3">
        <f t="shared" si="38"/>
        <v>117797.71182000001</v>
      </c>
      <c r="H1176" s="3">
        <f t="shared" si="41"/>
        <v>0.22999999998137355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709624.77</v>
      </c>
      <c r="D1179" s="2">
        <f>BILANCA!E174</f>
        <v>0</v>
      </c>
      <c r="E1179" s="2">
        <v>0</v>
      </c>
      <c r="F1179" s="2">
        <v>0</v>
      </c>
      <c r="G1179" s="3">
        <f t="shared" si="38"/>
        <v>119926.58613000001</v>
      </c>
      <c r="H1179" s="3">
        <f t="shared" si="41"/>
        <v>0.22999999998137355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4322852.4400000004</v>
      </c>
      <c r="D1180" s="2">
        <f>BILANCA!E176</f>
        <v>3765422.29</v>
      </c>
      <c r="E1180" s="2">
        <v>0</v>
      </c>
      <c r="F1180" s="2">
        <v>0</v>
      </c>
      <c r="G1180" s="3">
        <f t="shared" si="38"/>
        <v>2015128.4934000003</v>
      </c>
      <c r="H1180" s="3">
        <f t="shared" si="41"/>
        <v>0.73000000044703484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746939.83</v>
      </c>
      <c r="D1181" s="2">
        <f>BILANCA!E177</f>
        <v>848890.95</v>
      </c>
      <c r="E1181" s="2">
        <v>0</v>
      </c>
      <c r="F1181" s="2">
        <v>0</v>
      </c>
      <c r="G1181" s="3">
        <f t="shared" si="38"/>
        <v>418047.41583000001</v>
      </c>
      <c r="H1181" s="3">
        <f t="shared" si="41"/>
        <v>0.22000000008847564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736464.65999999992</v>
      </c>
      <c r="D1182" s="2">
        <f>BILANCA!E178</f>
        <v>837934.79999999993</v>
      </c>
      <c r="E1182" s="2">
        <v>0</v>
      </c>
      <c r="F1182" s="2">
        <v>0</v>
      </c>
      <c r="G1182" s="3">
        <f t="shared" si="38"/>
        <v>414921.49271999992</v>
      </c>
      <c r="H1182" s="3">
        <f t="shared" si="41"/>
        <v>0.54000000015366822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704180.34</v>
      </c>
      <c r="D1183" s="2">
        <f>BILANCA!E179</f>
        <v>765919.83</v>
      </c>
      <c r="E1183" s="2">
        <v>0</v>
      </c>
      <c r="F1183" s="2">
        <v>0</v>
      </c>
      <c r="G1183" s="3">
        <f t="shared" si="38"/>
        <v>386831.45999999996</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28723.18</v>
      </c>
      <c r="D1184" s="2">
        <f>BILANCA!E180</f>
        <v>66271.98</v>
      </c>
      <c r="E1184" s="2">
        <v>0</v>
      </c>
      <c r="F1184" s="2">
        <v>0</v>
      </c>
      <c r="G1184" s="3">
        <f t="shared" si="38"/>
        <v>28060.482359999995</v>
      </c>
      <c r="H1184" s="3">
        <f t="shared" si="41"/>
        <v>0.20000000000436557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227.57</v>
      </c>
      <c r="D1185" s="2">
        <f>BILANCA!E181</f>
        <v>368.15</v>
      </c>
      <c r="E1185" s="2">
        <v>0</v>
      </c>
      <c r="F1185" s="2">
        <v>0</v>
      </c>
      <c r="G1185" s="3">
        <f t="shared" si="38"/>
        <v>168.67724999999999</v>
      </c>
      <c r="H1185" s="3">
        <f t="shared" si="41"/>
        <v>0.57999999999998408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227.57</v>
      </c>
      <c r="D1188" s="2">
        <f>BILANCA!E184</f>
        <v>368.15</v>
      </c>
      <c r="E1188" s="2">
        <v>0</v>
      </c>
      <c r="F1188" s="2">
        <v>0</v>
      </c>
      <c r="G1188" s="3">
        <f t="shared" si="38"/>
        <v>171.56885999999997</v>
      </c>
      <c r="H1188" s="3">
        <f t="shared" si="41"/>
        <v>0.57999999999998408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3333.57</v>
      </c>
      <c r="D1200" s="2">
        <f>BILANCA!E196</f>
        <v>5374.84</v>
      </c>
      <c r="E1200" s="2">
        <v>0</v>
      </c>
      <c r="F1200" s="2">
        <v>0</v>
      </c>
      <c r="G1200" s="3">
        <f t="shared" si="38"/>
        <v>2675.8175000000001</v>
      </c>
      <c r="H1200" s="3">
        <f t="shared" si="41"/>
        <v>0.58999999999969077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2882.89</v>
      </c>
      <c r="E1201" s="2">
        <v>0</v>
      </c>
      <c r="F1201" s="2">
        <v>0</v>
      </c>
      <c r="G1201" s="3">
        <f t="shared" si="38"/>
        <v>1101.2639799999999</v>
      </c>
      <c r="H1201" s="3">
        <f t="shared" si="41"/>
        <v>0.11000000000012733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2882.89</v>
      </c>
      <c r="E1203" s="2">
        <v>0</v>
      </c>
      <c r="F1203" s="2">
        <v>0</v>
      </c>
      <c r="G1203" s="3">
        <f t="shared" si="44"/>
        <v>1112.7955400000001</v>
      </c>
      <c r="H1203" s="3">
        <f t="shared" si="45"/>
        <v>0.11000000000012733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10475.17</v>
      </c>
      <c r="D1251" s="2">
        <f>BILANCA!E247</f>
        <v>7027.35</v>
      </c>
      <c r="E1251" s="2">
        <v>0</v>
      </c>
      <c r="F1251" s="2">
        <v>0</v>
      </c>
      <c r="G1251" s="3">
        <f>B1251/1000*C1251+B1251/500*D1251</f>
        <v>5911.6986699999998</v>
      </c>
      <c r="H1251" s="3">
        <f>ABS(C1251-ROUND(C1251,0))+ABS(D1251-ROUND(D1251,0))</f>
        <v>0.52000000000043656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1045.9100000000001</v>
      </c>
      <c r="E1252" s="2">
        <v>0</v>
      </c>
      <c r="F1252" s="2">
        <v>0</v>
      </c>
      <c r="G1252" s="3">
        <f t="shared" si="38"/>
        <v>506.22044</v>
      </c>
      <c r="H1252" s="3">
        <f t="shared" si="41"/>
        <v>8.9999999999918145E-2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1045.9100000000001</v>
      </c>
      <c r="E1253" s="2">
        <v>0</v>
      </c>
      <c r="F1253" s="2">
        <v>0</v>
      </c>
      <c r="G1253" s="3">
        <f t="shared" si="38"/>
        <v>508.31226000000004</v>
      </c>
      <c r="H1253" s="3">
        <f t="shared" si="41"/>
        <v>8.9999999999918145E-2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3575912.6100000003</v>
      </c>
      <c r="D1255" s="2">
        <f>BILANCA!E251</f>
        <v>2916531.3400000003</v>
      </c>
      <c r="E1255" s="2">
        <v>0</v>
      </c>
      <c r="F1255" s="2">
        <v>0</v>
      </c>
      <c r="G1255" s="3">
        <f t="shared" si="38"/>
        <v>2305198.9460500004</v>
      </c>
      <c r="H1255" s="3">
        <f t="shared" si="41"/>
        <v>0.72999999998137355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3156690.83</v>
      </c>
      <c r="D1256" s="2">
        <f>BILANCA!E252</f>
        <v>3062300.83</v>
      </c>
      <c r="E1256" s="2">
        <v>0</v>
      </c>
      <c r="F1256" s="2">
        <v>0</v>
      </c>
      <c r="G1256" s="3">
        <f t="shared" si="38"/>
        <v>2283197.95254</v>
      </c>
      <c r="H1256" s="3">
        <f t="shared" si="41"/>
        <v>0.33999999985098839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3156690.83</v>
      </c>
      <c r="D1257" s="2">
        <f>BILANCA!E253</f>
        <v>3062300.83</v>
      </c>
      <c r="E1257" s="2">
        <v>0</v>
      </c>
      <c r="F1257" s="2">
        <v>0</v>
      </c>
      <c r="G1257" s="3">
        <f t="shared" si="38"/>
        <v>2292479.2450299999</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322593.94999999995</v>
      </c>
      <c r="D1259" s="2">
        <f>BILANCA!E255</f>
        <v>-261917.11000000002</v>
      </c>
      <c r="E1259" s="2">
        <v>0</v>
      </c>
      <c r="F1259" s="2">
        <v>0</v>
      </c>
      <c r="G1259" s="3">
        <f t="shared" si="38"/>
        <v>-50108.82723000001</v>
      </c>
      <c r="H1259" s="3">
        <f t="shared" si="41"/>
        <v>0.16000000006170012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493532.62</v>
      </c>
      <c r="D1260" s="2">
        <f>BILANCA!E256</f>
        <v>0</v>
      </c>
      <c r="E1260" s="2">
        <v>0</v>
      </c>
      <c r="F1260" s="2">
        <v>0</v>
      </c>
      <c r="G1260" s="3">
        <f t="shared" si="38"/>
        <v>123383.155</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493532.62</v>
      </c>
      <c r="D1261" s="2">
        <f>BILANCA!E257</f>
        <v>0</v>
      </c>
      <c r="E1261" s="2">
        <v>0</v>
      </c>
      <c r="F1261" s="2">
        <v>0</v>
      </c>
      <c r="G1261" s="3">
        <f t="shared" si="38"/>
        <v>123876.68762</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170938.67</v>
      </c>
      <c r="D1264" s="2">
        <f>BILANCA!E260</f>
        <v>261917.11000000002</v>
      </c>
      <c r="E1264" s="2">
        <v>0</v>
      </c>
      <c r="F1264" s="2">
        <v>0</v>
      </c>
      <c r="G1264" s="3">
        <f t="shared" si="38"/>
        <v>176472.31406</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166494.48000000001</v>
      </c>
      <c r="E1265" s="2">
        <v>0</v>
      </c>
      <c r="F1265" s="2">
        <v>0</v>
      </c>
      <c r="G1265" s="3">
        <f t="shared" si="38"/>
        <v>84912.184800000003</v>
      </c>
      <c r="H1265" s="3">
        <f t="shared" si="41"/>
        <v>0.48000000001047738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170938.67</v>
      </c>
      <c r="D1266" s="2">
        <f>BILANCA!E262</f>
        <v>95422.63</v>
      </c>
      <c r="E1266" s="2">
        <v>0</v>
      </c>
      <c r="F1266" s="2">
        <v>0</v>
      </c>
      <c r="G1266" s="3">
        <f t="shared" si="38"/>
        <v>92616.686080000014</v>
      </c>
      <c r="H1266" s="3">
        <f t="shared" si="41"/>
        <v>0.6999999999825377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82897.64</v>
      </c>
      <c r="D1278" s="2">
        <f>BILANCA!E274</f>
        <v>102581.97</v>
      </c>
      <c r="E1278" s="2">
        <v>0</v>
      </c>
      <c r="F1278" s="2">
        <v>0</v>
      </c>
      <c r="G1278" s="3">
        <f t="shared" si="38"/>
        <v>77200.50344</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12671.06</v>
      </c>
      <c r="D1291" s="2">
        <f>BILANCA!E287</f>
        <v>7380.84</v>
      </c>
      <c r="E1291" s="2">
        <v>0</v>
      </c>
      <c r="F1291" s="2">
        <v>0</v>
      </c>
      <c r="G1291" s="3">
        <f t="shared" si="48"/>
        <v>7708.599940000001</v>
      </c>
      <c r="H1291" s="3">
        <f t="shared" si="49"/>
        <v>0.21999999999934516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70226.58</v>
      </c>
      <c r="D1292" s="2">
        <f>BILANCA!E288</f>
        <v>95201.13</v>
      </c>
      <c r="E1292" s="2">
        <v>0</v>
      </c>
      <c r="F1292" s="2">
        <v>0</v>
      </c>
      <c r="G1292" s="3">
        <f t="shared" si="48"/>
        <v>73497.332880000002</v>
      </c>
      <c r="H1292" s="3">
        <f t="shared" si="49"/>
        <v>0.55000000000291038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13730.19</v>
      </c>
      <c r="D1295" s="2">
        <f>BILANCA!E291</f>
        <v>13565.65</v>
      </c>
      <c r="E1295" s="2">
        <v>0</v>
      </c>
      <c r="F1295" s="2">
        <v>0</v>
      </c>
      <c r="G1295" s="3">
        <f t="shared" si="38"/>
        <v>11645.524649999999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13730.19</v>
      </c>
      <c r="D1297" s="2">
        <f>BILANCA!E293</f>
        <v>13565.65</v>
      </c>
      <c r="E1297" s="2">
        <v>0</v>
      </c>
      <c r="F1297" s="2">
        <v>0</v>
      </c>
      <c r="G1297" s="3">
        <f t="shared" si="50"/>
        <v>11727.247629999998</v>
      </c>
      <c r="H1297" s="3">
        <f t="shared" si="51"/>
        <v>0.54000000000087311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29583.91</v>
      </c>
      <c r="D1301" s="2">
        <f>BILANCA!E297</f>
        <v>14936</v>
      </c>
      <c r="E1301" s="2">
        <v>0</v>
      </c>
      <c r="F1301" s="2">
        <v>0</v>
      </c>
      <c r="G1301" s="3">
        <f t="shared" si="38"/>
        <v>17301.669809999999</v>
      </c>
      <c r="H1301" s="3">
        <f t="shared" si="41"/>
        <v>9.0000000000145519E-2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29583.91</v>
      </c>
      <c r="D1302" s="2">
        <f>BILANCA!E298</f>
        <v>14936</v>
      </c>
      <c r="E1302" s="2">
        <v>0</v>
      </c>
      <c r="F1302" s="2">
        <v>0</v>
      </c>
      <c r="G1302" s="3">
        <f t="shared" si="38"/>
        <v>17361.12572</v>
      </c>
      <c r="H1302" s="3">
        <f t="shared" si="41"/>
        <v>9.0000000000145519E-2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82109.45</v>
      </c>
      <c r="D1305" s="2">
        <f>BILANCA!E302</f>
        <v>107665</v>
      </c>
      <c r="E1305" s="2">
        <v>0</v>
      </c>
      <c r="F1305" s="2">
        <v>0</v>
      </c>
      <c r="G1305" s="3">
        <f t="shared" si="38"/>
        <v>87744.637749999994</v>
      </c>
      <c r="H1305" s="3">
        <f t="shared" si="41"/>
        <v>0.44999999999708962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16876.87</v>
      </c>
      <c r="D1306" s="2">
        <f>BILANCA!E303</f>
        <v>15657.87</v>
      </c>
      <c r="E1306" s="2">
        <v>0</v>
      </c>
      <c r="F1306" s="2">
        <v>0</v>
      </c>
      <c r="G1306" s="3">
        <f t="shared" si="38"/>
        <v>14265.012559999999</v>
      </c>
      <c r="H1306" s="3">
        <f t="shared" si="41"/>
        <v>0.26000000000021828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13565.65</v>
      </c>
      <c r="E1308" s="2">
        <v>0</v>
      </c>
      <c r="F1308" s="2">
        <v>0</v>
      </c>
      <c r="G1308" s="3">
        <f t="shared" ref="G1308:G1581" si="52">B1308/1000*C1308+B1308/500*D1308</f>
        <v>8085.1273999999994</v>
      </c>
      <c r="H1308" s="3">
        <f t="shared" si="41"/>
        <v>0.3500000000003638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13730.19</v>
      </c>
      <c r="D1309" s="2">
        <f>BILANCA!E306</f>
        <v>0</v>
      </c>
      <c r="E1309" s="2">
        <v>0</v>
      </c>
      <c r="F1309" s="2">
        <v>0</v>
      </c>
      <c r="G1309" s="3">
        <f t="shared" si="52"/>
        <v>4105.3268099999996</v>
      </c>
      <c r="H1309" s="3">
        <f t="shared" si="41"/>
        <v>0.19000000000050932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496.91</v>
      </c>
      <c r="D1311" s="2">
        <f>BILANCA!E308</f>
        <v>3583.18</v>
      </c>
      <c r="E1311" s="2">
        <v>0</v>
      </c>
      <c r="F1311" s="2">
        <v>0</v>
      </c>
      <c r="G1311" s="3">
        <f t="shared" si="52"/>
        <v>2306.6442699999998</v>
      </c>
      <c r="H1311" s="3">
        <f t="shared" si="41"/>
        <v>0.26999999999981128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1565</v>
      </c>
      <c r="D1312" s="2">
        <f>BILANCA!E309</f>
        <v>320</v>
      </c>
      <c r="E1312" s="2">
        <v>0</v>
      </c>
      <c r="F1312" s="2">
        <v>0</v>
      </c>
      <c r="G1312" s="3">
        <f t="shared" si="52"/>
        <v>665.91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40721.46</v>
      </c>
      <c r="E1314" s="2">
        <v>0</v>
      </c>
      <c r="F1314" s="2">
        <v>0</v>
      </c>
      <c r="G1314" s="3">
        <f t="shared" si="52"/>
        <v>24758.647679999998</v>
      </c>
      <c r="H1314" s="3">
        <f t="shared" si="41"/>
        <v>0.45999999999912689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10558.26</v>
      </c>
      <c r="E1339" s="2">
        <v>0</v>
      </c>
      <c r="F1339" s="2">
        <v>0</v>
      </c>
      <c r="G1339" s="3">
        <f t="shared" si="52"/>
        <v>6947.3350800000007</v>
      </c>
      <c r="H1339" s="3">
        <f t="shared" si="41"/>
        <v>0.26000000000021828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736464.65999999992</v>
      </c>
      <c r="D1340" s="2">
        <f>BILANCA!E337</f>
        <v>827376.54</v>
      </c>
      <c r="E1340" s="2">
        <v>0</v>
      </c>
      <c r="F1340" s="2">
        <v>0</v>
      </c>
      <c r="G1340" s="3">
        <f t="shared" si="52"/>
        <v>789101.85420000006</v>
      </c>
      <c r="H1340" s="3">
        <f t="shared" si="41"/>
        <v>0.80000000004656613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1255</v>
      </c>
      <c r="E1341" s="2">
        <v>0</v>
      </c>
      <c r="F1341" s="2">
        <v>0</v>
      </c>
      <c r="G1341" s="3">
        <f t="shared" si="52"/>
        <v>830.81000000000006</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1627.89</v>
      </c>
      <c r="E1342" s="2">
        <v>0</v>
      </c>
      <c r="F1342" s="2">
        <v>0</v>
      </c>
      <c r="G1342" s="3">
        <f t="shared" si="52"/>
        <v>1080.9189600000002</v>
      </c>
      <c r="H1342" s="3">
        <f t="shared" si="41"/>
        <v>0.10999999999989996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939.56</v>
      </c>
      <c r="D1347" s="2">
        <f>BILANCA!E344</f>
        <v>4196.3100000000004</v>
      </c>
      <c r="E1347" s="2">
        <v>0</v>
      </c>
      <c r="F1347" s="2">
        <v>0</v>
      </c>
      <c r="G1347" s="3">
        <f t="shared" si="52"/>
        <v>3144.9446600000001</v>
      </c>
      <c r="H1347" s="3">
        <f t="shared" si="41"/>
        <v>0.75000000000045475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1797.5</v>
      </c>
      <c r="D1368" s="2">
        <f>BILANCA!E365</f>
        <v>4330</v>
      </c>
      <c r="E1368" s="2">
        <v>0</v>
      </c>
      <c r="F1368" s="2">
        <v>0</v>
      </c>
      <c r="G1368" s="3">
        <f t="shared" si="57"/>
        <v>3743.7849999999999</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7238</v>
      </c>
      <c r="D1371" s="2">
        <f>BILANCA!E368</f>
        <v>0</v>
      </c>
      <c r="E1371" s="2">
        <v>0</v>
      </c>
      <c r="F1371" s="2">
        <v>0</v>
      </c>
      <c r="G1371" s="3">
        <f t="shared" si="57"/>
        <v>2612.9180000000001</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282.73</v>
      </c>
      <c r="E1382" s="2">
        <v>0</v>
      </c>
      <c r="F1382" s="2">
        <v>0</v>
      </c>
      <c r="G1382" s="3">
        <f t="shared" si="59"/>
        <v>210.35112000000001</v>
      </c>
      <c r="H1382" s="3">
        <f t="shared" si="60"/>
        <v>0.26999999999998181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1439.67</v>
      </c>
      <c r="D1383" s="2">
        <f>BILANCA!E380</f>
        <v>2414.62</v>
      </c>
      <c r="E1383" s="2">
        <v>0</v>
      </c>
      <c r="F1383" s="2">
        <v>0</v>
      </c>
      <c r="G1383" s="3">
        <f t="shared" si="59"/>
        <v>2338.3034299999999</v>
      </c>
      <c r="H1383" s="3">
        <f t="shared" si="60"/>
        <v>0.71000000000003638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14936</v>
      </c>
      <c r="E1390" s="2">
        <v>0</v>
      </c>
      <c r="F1390" s="2">
        <v>0</v>
      </c>
      <c r="G1390" s="3">
        <f t="shared" ref="G1390:G1399" si="61">B1390/1000*C1390+B1390/500*D1390</f>
        <v>11351.36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29583.91</v>
      </c>
      <c r="D1395" s="2">
        <f>BILANCA!E392</f>
        <v>0</v>
      </c>
      <c r="E1395" s="2">
        <v>0</v>
      </c>
      <c r="F1395" s="2">
        <v>0</v>
      </c>
      <c r="G1395" s="3">
        <f t="shared" si="61"/>
        <v>11389.805350000001</v>
      </c>
      <c r="H1395" s="3">
        <f t="shared" si="62"/>
        <v>9.0000000000145519E-2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10457349.029999999</v>
      </c>
      <c r="D1510" s="2">
        <f>'RAS-funkcijski'!E114</f>
        <v>12266472.85</v>
      </c>
      <c r="E1510" s="2">
        <v>0</v>
      </c>
      <c r="F1510" s="2">
        <v>0</v>
      </c>
      <c r="G1510" s="3">
        <f t="shared" si="52"/>
        <v>3848932.4202999994</v>
      </c>
      <c r="H1510" s="3">
        <f t="shared" si="63"/>
        <v>0.17999999970197678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10457349.029999999</v>
      </c>
      <c r="D1518" s="2">
        <f>'RAS-funkcijski'!E122</f>
        <v>12266472.85</v>
      </c>
      <c r="E1518" s="2">
        <v>0</v>
      </c>
      <c r="F1518" s="2">
        <v>0</v>
      </c>
      <c r="G1518" s="3">
        <f t="shared" si="52"/>
        <v>4128854.7781399991</v>
      </c>
      <c r="H1518" s="3">
        <f t="shared" si="63"/>
        <v>0.17999999970197678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10457349.029999999</v>
      </c>
      <c r="D1520" s="2">
        <f>'RAS-funkcijski'!E124</f>
        <v>12266472.85</v>
      </c>
      <c r="E1520" s="2">
        <v>0</v>
      </c>
      <c r="F1520" s="2">
        <v>0</v>
      </c>
      <c r="G1520" s="3">
        <f t="shared" si="52"/>
        <v>4198835.3675999995</v>
      </c>
      <c r="H1520" s="3">
        <f t="shared" si="63"/>
        <v>0.17999999970197678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10457349.029999999</v>
      </c>
      <c r="D1537" s="14">
        <f>'RAS-funkcijski'!E141</f>
        <v>12266472.85</v>
      </c>
      <c r="E1537" s="14">
        <v>0</v>
      </c>
      <c r="F1537" s="14">
        <v>0</v>
      </c>
      <c r="G1537" s="15">
        <f t="shared" si="52"/>
        <v>4793670.3780100001</v>
      </c>
      <c r="H1537" s="15">
        <f t="shared" si="63"/>
        <v>0.17999999970197678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188554.21000000002</v>
      </c>
      <c r="E1538" s="7">
        <v>0</v>
      </c>
      <c r="F1538" s="7">
        <v>0</v>
      </c>
      <c r="G1538" s="8">
        <f t="shared" si="52"/>
        <v>377.10842000000002</v>
      </c>
      <c r="H1538" s="8">
        <f t="shared" si="63"/>
        <v>0.21000000002095476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188554.21000000002</v>
      </c>
      <c r="E1539" s="2">
        <v>0</v>
      </c>
      <c r="F1539" s="2">
        <v>0</v>
      </c>
      <c r="G1539" s="3">
        <f t="shared" si="52"/>
        <v>754.21684000000005</v>
      </c>
      <c r="H1539" s="3">
        <f t="shared" si="63"/>
        <v>0.21000000002095476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185309.07</v>
      </c>
      <c r="E1540" s="2">
        <v>0</v>
      </c>
      <c r="F1540" s="2">
        <v>0</v>
      </c>
      <c r="G1540" s="3">
        <f t="shared" si="52"/>
        <v>1111.8544200000001</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185309.07</v>
      </c>
      <c r="E1542" s="2">
        <v>0</v>
      </c>
      <c r="F1542" s="2">
        <v>0</v>
      </c>
      <c r="G1542" s="3">
        <f t="shared" si="52"/>
        <v>1853.0907000000002</v>
      </c>
      <c r="H1542" s="3">
        <f t="shared" si="63"/>
        <v>7.0000000006984919E-2</v>
      </c>
      <c r="I1542" s="11">
        <f t="shared" si="64"/>
        <v>129.71634901294371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3245.14</v>
      </c>
      <c r="E1547" s="2">
        <v>0</v>
      </c>
      <c r="F1547" s="2">
        <v>0</v>
      </c>
      <c r="G1547" s="3">
        <f t="shared" si="52"/>
        <v>64.902799999999999</v>
      </c>
      <c r="H1547" s="3">
        <f t="shared" si="63"/>
        <v>0.13999999999987267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3245.14</v>
      </c>
      <c r="E1553" s="2">
        <v>0</v>
      </c>
      <c r="F1553" s="2">
        <v>0</v>
      </c>
      <c r="G1553" s="3">
        <f t="shared" si="52"/>
        <v>103.84448</v>
      </c>
      <c r="H1553" s="3">
        <f t="shared" si="63"/>
        <v>0.13999999999987267</v>
      </c>
      <c r="I1553" s="11">
        <f t="shared" si="65"/>
        <v>14.538227199986778</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746939.83</v>
      </c>
      <c r="D1582" s="7"/>
      <c r="E1582" s="7">
        <v>0</v>
      </c>
      <c r="F1582" s="7">
        <v>0</v>
      </c>
      <c r="G1582" s="8">
        <f t="shared" ref="G1582:G1686" si="70">B1582/1000*C1582</f>
        <v>746.93983000000003</v>
      </c>
      <c r="H1582" s="8">
        <f t="shared" ref="H1582:H1686" si="71">ABS(C1582-ROUND(C1582,0))</f>
        <v>0.17000000004190952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11707602.899999999</v>
      </c>
      <c r="D1583" s="2">
        <v>0</v>
      </c>
      <c r="E1583" s="2">
        <v>0</v>
      </c>
      <c r="F1583" s="2">
        <v>0</v>
      </c>
      <c r="G1583" s="3">
        <f t="shared" si="70"/>
        <v>23415.205799999996</v>
      </c>
      <c r="H1583" s="3">
        <f t="shared" si="71"/>
        <v>0.10000000149011612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63040.03</v>
      </c>
      <c r="D1584" s="2">
        <v>0</v>
      </c>
      <c r="E1584" s="2">
        <v>0</v>
      </c>
      <c r="F1584" s="2">
        <v>0</v>
      </c>
      <c r="G1584" s="3">
        <f t="shared" si="70"/>
        <v>189.12009</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11502534.630000001</v>
      </c>
      <c r="D1585" s="2">
        <v>0</v>
      </c>
      <c r="E1585" s="2">
        <v>0</v>
      </c>
      <c r="F1585" s="2">
        <v>0</v>
      </c>
      <c r="G1585" s="3">
        <f t="shared" si="70"/>
        <v>46010.138520000008</v>
      </c>
      <c r="H1585" s="3">
        <f t="shared" si="71"/>
        <v>0.36999999918043613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10160824.68</v>
      </c>
      <c r="D1586" s="2">
        <v>0</v>
      </c>
      <c r="E1586" s="2">
        <v>0</v>
      </c>
      <c r="F1586" s="2">
        <v>0</v>
      </c>
      <c r="G1586" s="3">
        <f t="shared" si="70"/>
        <v>50804.123399999997</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1255340.56</v>
      </c>
      <c r="D1587" s="2">
        <v>0</v>
      </c>
      <c r="E1587" s="2">
        <v>0</v>
      </c>
      <c r="F1587" s="2">
        <v>0</v>
      </c>
      <c r="G1587" s="3">
        <f t="shared" si="70"/>
        <v>7532.0433600000006</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7824.25</v>
      </c>
      <c r="D1588" s="2">
        <v>0</v>
      </c>
      <c r="E1588" s="2">
        <v>0</v>
      </c>
      <c r="F1588" s="2">
        <v>0</v>
      </c>
      <c r="G1588" s="3">
        <f t="shared" si="70"/>
        <v>54.769750000000002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1512.08</v>
      </c>
      <c r="D1591" s="2">
        <v>0</v>
      </c>
      <c r="E1591" s="2">
        <v>0</v>
      </c>
      <c r="F1591" s="2">
        <v>0</v>
      </c>
      <c r="G1591" s="3">
        <f t="shared" si="70"/>
        <v>15.120799999999999</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1318</v>
      </c>
      <c r="D1592" s="2">
        <v>0</v>
      </c>
      <c r="E1592" s="2">
        <v>0</v>
      </c>
      <c r="F1592" s="2">
        <v>0</v>
      </c>
      <c r="G1592" s="3">
        <f t="shared" si="70"/>
        <v>14.497999999999999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75715.06</v>
      </c>
      <c r="D1593" s="2">
        <v>0</v>
      </c>
      <c r="E1593" s="2">
        <v>0</v>
      </c>
      <c r="F1593" s="2">
        <v>0</v>
      </c>
      <c r="G1593" s="3">
        <f t="shared" si="70"/>
        <v>908.58072000000004</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95509.79</v>
      </c>
      <c r="D1594" s="2">
        <v>0</v>
      </c>
      <c r="E1594" s="2">
        <v>0</v>
      </c>
      <c r="F1594" s="2">
        <v>0</v>
      </c>
      <c r="G1594" s="3">
        <f t="shared" si="70"/>
        <v>1241.62727</v>
      </c>
      <c r="H1594" s="3">
        <f t="shared" si="71"/>
        <v>0.21000000000640284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46518.45</v>
      </c>
      <c r="D1601" s="2">
        <v>0</v>
      </c>
      <c r="E1601" s="2">
        <v>0</v>
      </c>
      <c r="F1601" s="2">
        <v>0</v>
      </c>
      <c r="G1601" s="3">
        <f>B1601/1000*C1601</f>
        <v>930.36899999999991</v>
      </c>
      <c r="H1601" s="3">
        <f>ABS(C1601-ROUND(C1601,0))</f>
        <v>0.44999999999708962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11606697.690000001</v>
      </c>
      <c r="D1602" s="2">
        <v>0</v>
      </c>
      <c r="E1602" s="2">
        <v>0</v>
      </c>
      <c r="F1602" s="2">
        <v>0</v>
      </c>
      <c r="G1602" s="3">
        <f t="shared" si="70"/>
        <v>243740.65149000005</v>
      </c>
      <c r="H1602" s="3">
        <f t="shared" si="71"/>
        <v>0.30999999865889549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60625.41</v>
      </c>
      <c r="D1603" s="2">
        <v>0</v>
      </c>
      <c r="E1603" s="2">
        <v>0</v>
      </c>
      <c r="F1603" s="2">
        <v>0</v>
      </c>
      <c r="G1603" s="3">
        <f t="shared" si="70"/>
        <v>1333.75902</v>
      </c>
      <c r="H1603" s="3">
        <f t="shared" si="71"/>
        <v>0.41000000000349246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11401064.49</v>
      </c>
      <c r="D1604" s="2">
        <v>0</v>
      </c>
      <c r="E1604" s="2">
        <v>0</v>
      </c>
      <c r="F1604" s="2">
        <v>0</v>
      </c>
      <c r="G1604" s="3">
        <f t="shared" si="70"/>
        <v>262224.48327000003</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10099085.189999999</v>
      </c>
      <c r="D1605" s="2">
        <v>0</v>
      </c>
      <c r="E1605" s="2">
        <v>0</v>
      </c>
      <c r="F1605" s="2">
        <v>0</v>
      </c>
      <c r="G1605" s="3">
        <f t="shared" si="70"/>
        <v>242378.04455999998</v>
      </c>
      <c r="H1605" s="3">
        <f t="shared" si="71"/>
        <v>0.18999999947845936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1217801.05</v>
      </c>
      <c r="D1606" s="2">
        <v>0</v>
      </c>
      <c r="E1606" s="2">
        <v>0</v>
      </c>
      <c r="F1606" s="2">
        <v>0</v>
      </c>
      <c r="G1606" s="3">
        <f t="shared" si="70"/>
        <v>30445.026250000003</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7674.38</v>
      </c>
      <c r="D1607" s="2">
        <v>0</v>
      </c>
      <c r="E1607" s="2">
        <v>0</v>
      </c>
      <c r="F1607" s="2">
        <v>0</v>
      </c>
      <c r="G1607" s="3">
        <f t="shared" si="70"/>
        <v>199.53387999999998</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1512.08</v>
      </c>
      <c r="D1610" s="2">
        <v>0</v>
      </c>
      <c r="E1610" s="2">
        <v>0</v>
      </c>
      <c r="F1610" s="2">
        <v>0</v>
      </c>
      <c r="G1610" s="3">
        <f t="shared" si="70"/>
        <v>43.850320000000004</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1318</v>
      </c>
      <c r="D1611" s="2">
        <v>0</v>
      </c>
      <c r="E1611" s="2">
        <v>0</v>
      </c>
      <c r="F1611" s="2">
        <v>0</v>
      </c>
      <c r="G1611" s="3">
        <f t="shared" si="70"/>
        <v>39.54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73673.789999999994</v>
      </c>
      <c r="D1612" s="2">
        <v>0</v>
      </c>
      <c r="E1612" s="2">
        <v>0</v>
      </c>
      <c r="F1612" s="2">
        <v>0</v>
      </c>
      <c r="G1612" s="3">
        <f t="shared" si="70"/>
        <v>2283.8874899999996</v>
      </c>
      <c r="H1612" s="3">
        <f t="shared" si="71"/>
        <v>0.21000000000640284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92626.9</v>
      </c>
      <c r="D1613" s="2">
        <v>0</v>
      </c>
      <c r="E1613" s="2">
        <v>0</v>
      </c>
      <c r="F1613" s="2">
        <v>0</v>
      </c>
      <c r="G1613" s="3">
        <f t="shared" si="70"/>
        <v>2964.0607999999997</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52380.89</v>
      </c>
      <c r="D1620" s="2">
        <v>0</v>
      </c>
      <c r="E1620" s="2">
        <v>0</v>
      </c>
      <c r="F1620" s="2">
        <v>0</v>
      </c>
      <c r="G1620" s="3">
        <f>B1620/1000*C1620</f>
        <v>2042.8547100000001</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847845.03999999724</v>
      </c>
      <c r="D1621" s="2">
        <v>0</v>
      </c>
      <c r="E1621" s="2">
        <v>0</v>
      </c>
      <c r="F1621" s="2">
        <v>0</v>
      </c>
      <c r="G1621" s="3">
        <f t="shared" si="70"/>
        <v>33913.80159999989</v>
      </c>
      <c r="H1621" s="3">
        <f t="shared" si="71"/>
        <v>3.9999997243285179E-2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11813.26</v>
      </c>
      <c r="D1622" s="2">
        <v>0</v>
      </c>
      <c r="E1622" s="2">
        <v>0</v>
      </c>
      <c r="F1622" s="2">
        <v>0</v>
      </c>
      <c r="G1622" s="3">
        <f t="shared" si="70"/>
        <v>484.34366000000006</v>
      </c>
      <c r="H1622" s="3">
        <f t="shared" si="71"/>
        <v>0.26000000000021828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10558.26</v>
      </c>
      <c r="D1628" s="2">
        <v>0</v>
      </c>
      <c r="E1628" s="2">
        <v>0</v>
      </c>
      <c r="F1628" s="2">
        <v>0</v>
      </c>
      <c r="G1628" s="3">
        <f t="shared" si="70"/>
        <v>496.23822000000001</v>
      </c>
      <c r="H1628" s="3">
        <f t="shared" si="71"/>
        <v>0.26000000000021828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10558.26</v>
      </c>
      <c r="D1634" s="2">
        <v>0</v>
      </c>
      <c r="E1634" s="2">
        <v>0</v>
      </c>
      <c r="F1634" s="2">
        <v>0</v>
      </c>
      <c r="G1634" s="3">
        <f t="shared" si="70"/>
        <v>559.58777999999995</v>
      </c>
      <c r="H1634" s="3">
        <f t="shared" si="71"/>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10558.26</v>
      </c>
      <c r="D1635" s="2">
        <v>0</v>
      </c>
      <c r="E1635" s="2">
        <v>0</v>
      </c>
      <c r="F1635" s="2">
        <v>0</v>
      </c>
      <c r="G1635" s="3">
        <f t="shared" si="70"/>
        <v>570.14603999999997</v>
      </c>
      <c r="H1635" s="3">
        <f t="shared" si="71"/>
        <v>0.26000000000021828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1255</v>
      </c>
      <c r="D1669" s="2">
        <v>0</v>
      </c>
      <c r="E1669" s="2">
        <v>0</v>
      </c>
      <c r="F1669" s="2">
        <v>0</v>
      </c>
      <c r="G1669" s="3">
        <f t="shared" si="70"/>
        <v>110.44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1255</v>
      </c>
      <c r="D1670" s="2">
        <v>0</v>
      </c>
      <c r="E1670" s="2">
        <v>0</v>
      </c>
      <c r="F1670" s="2">
        <v>0</v>
      </c>
      <c r="G1670" s="3">
        <f t="shared" si="70"/>
        <v>111.69499999999999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836031.78</v>
      </c>
      <c r="D1681" s="2">
        <v>0</v>
      </c>
      <c r="E1681" s="2">
        <v>0</v>
      </c>
      <c r="F1681" s="2">
        <v>0</v>
      </c>
      <c r="G1681" s="3">
        <f t="shared" si="70"/>
        <v>83603.178000000014</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827376.54</v>
      </c>
      <c r="D1683" s="2">
        <v>0</v>
      </c>
      <c r="E1683" s="2">
        <v>0</v>
      </c>
      <c r="F1683" s="2">
        <v>0</v>
      </c>
      <c r="G1683" s="3">
        <f t="shared" si="70"/>
        <v>84392.407080000004</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1627.89</v>
      </c>
      <c r="D1684" s="2">
        <v>0</v>
      </c>
      <c r="E1684" s="2">
        <v>0</v>
      </c>
      <c r="F1684" s="2">
        <v>0</v>
      </c>
      <c r="G1684" s="3">
        <f t="shared" si="70"/>
        <v>167.67267000000001</v>
      </c>
      <c r="H1684" s="3">
        <f t="shared" si="71"/>
        <v>0.10999999999989996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7027.35</v>
      </c>
      <c r="D1686" s="14">
        <v>0</v>
      </c>
      <c r="E1686" s="14">
        <v>0</v>
      </c>
      <c r="F1686" s="14">
        <v>0</v>
      </c>
      <c r="G1686" s="15">
        <f t="shared" si="70"/>
        <v>737.87175000000002</v>
      </c>
      <c r="H1686" s="15">
        <f t="shared" si="71"/>
        <v>0.3500000000003638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2321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10861014.060000002</v>
      </c>
      <c r="I17" s="275">
        <f>'PR-RAS'!E6</f>
        <v>11650015.41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10267478.57</v>
      </c>
      <c r="I18" s="275">
        <f>'PR-RAS'!E152</f>
        <v>12170963.060000001</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322593.95000000065</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261917.10999999935</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3156690.83</v>
      </c>
      <c r="I22" s="275">
        <f>BILANCA!E7</f>
        <v>3062300.83</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1166161.6099999999</v>
      </c>
      <c r="I23" s="275">
        <f>BILANCA!E69</f>
        <v>703121.46</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746939.83</v>
      </c>
      <c r="I24" s="275">
        <f>BILANCA!E177</f>
        <v>848890.95</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3575912.6100000003</v>
      </c>
      <c r="I25" s="275">
        <f>BILANCA!E251</f>
        <v>2916531.3400000003</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10457349.029999999</v>
      </c>
      <c r="I30" s="275">
        <f>'RAS-funkcijski'!E114</f>
        <v>12266472.85</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10457349.029999999</v>
      </c>
      <c r="I31" s="275">
        <f>'RAS-funkcijski'!E141</f>
        <v>12266472.85</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188554.21000000002</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746939.83</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847845.03999999724</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11813.26</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836031.78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423" sqref="C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10861014.060000002</v>
      </c>
      <c r="E6" s="60">
        <f>E7+E43+E49+E82+E106+E125+E134+E140</f>
        <v>11650015.41</v>
      </c>
      <c r="F6" s="45">
        <f t="shared" ref="F6:F132" si="0">IF(D6&lt;&gt;0,IF(E6/D6&gt;=100,"&gt;&gt;100",E6/D6*100),"-")</f>
        <v>107.26452747083542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369754.99</v>
      </c>
      <c r="E49" s="60">
        <f>E50+E53+E58+E61+E64+E68+E71+E74+E77</f>
        <v>363522.91000000003</v>
      </c>
      <c r="F49" s="45">
        <f t="shared" si="0"/>
        <v>98.314537959311934</v>
      </c>
    </row>
    <row r="50" spans="1:6" ht="12.75" customHeight="1" x14ac:dyDescent="0.2">
      <c r="A50" s="63">
        <v>631</v>
      </c>
      <c r="B50" s="65" t="s">
        <v>103</v>
      </c>
      <c r="C50" s="247" t="s">
        <v>104</v>
      </c>
      <c r="D50" s="60">
        <f t="shared" ref="D50:E50" si="7">D51+D52</f>
        <v>0</v>
      </c>
      <c r="E50" s="60">
        <f t="shared" si="7"/>
        <v>148867.73000000001</v>
      </c>
      <c r="F50" s="45" t="str">
        <f t="shared" si="0"/>
        <v>-</v>
      </c>
    </row>
    <row r="51" spans="1:6" ht="12.75" customHeight="1" x14ac:dyDescent="0.2">
      <c r="A51" s="63">
        <v>6311</v>
      </c>
      <c r="B51" s="65" t="s">
        <v>105</v>
      </c>
      <c r="C51" s="247" t="s">
        <v>106</v>
      </c>
      <c r="D51" s="194">
        <v>0</v>
      </c>
      <c r="E51" s="194">
        <v>148867.73000000001</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107398.91</v>
      </c>
      <c r="E53" s="60">
        <f t="shared" si="8"/>
        <v>35759.07</v>
      </c>
      <c r="F53" s="45">
        <f t="shared" si="0"/>
        <v>33.295561379533552</v>
      </c>
    </row>
    <row r="54" spans="1:6" ht="12.75" customHeight="1" x14ac:dyDescent="0.2">
      <c r="A54" s="63">
        <v>6321</v>
      </c>
      <c r="B54" s="65" t="s">
        <v>111</v>
      </c>
      <c r="C54" s="247" t="s">
        <v>112</v>
      </c>
      <c r="D54" s="194">
        <v>0</v>
      </c>
      <c r="E54" s="194">
        <v>14140.27</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107398.91</v>
      </c>
      <c r="E56" s="194">
        <v>21618.799999999999</v>
      </c>
      <c r="F56" s="45">
        <f t="shared" si="0"/>
        <v>20.129440792276196</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15195.71</v>
      </c>
      <c r="E68" s="60">
        <f t="shared" si="11"/>
        <v>900</v>
      </c>
      <c r="F68" s="45">
        <f t="shared" si="0"/>
        <v>5.9227242425658302</v>
      </c>
    </row>
    <row r="69" spans="1:6" ht="12.75" customHeight="1" x14ac:dyDescent="0.2">
      <c r="A69" s="63" t="s">
        <v>141</v>
      </c>
      <c r="B69" s="64" t="s">
        <v>142</v>
      </c>
      <c r="C69" s="247" t="s">
        <v>141</v>
      </c>
      <c r="D69" s="194">
        <v>15195.71</v>
      </c>
      <c r="E69" s="194">
        <v>900</v>
      </c>
      <c r="F69" s="45">
        <f t="shared" si="0"/>
        <v>5.9227242425658302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247160.37</v>
      </c>
      <c r="E77" s="60">
        <f t="shared" si="14"/>
        <v>177996.11000000002</v>
      </c>
      <c r="F77" s="45">
        <f t="shared" si="0"/>
        <v>72.016444222024759</v>
      </c>
    </row>
    <row r="78" spans="1:6" ht="12.75" customHeight="1" x14ac:dyDescent="0.2">
      <c r="A78" s="63">
        <v>6391</v>
      </c>
      <c r="B78" s="64" t="s">
        <v>159</v>
      </c>
      <c r="C78" s="247" t="s">
        <v>160</v>
      </c>
      <c r="D78" s="194">
        <v>182185.3</v>
      </c>
      <c r="E78" s="194">
        <v>138901.51</v>
      </c>
      <c r="F78" s="45">
        <f t="shared" si="0"/>
        <v>76.241886694480854</v>
      </c>
    </row>
    <row r="79" spans="1:6" ht="12.75" customHeight="1" x14ac:dyDescent="0.2">
      <c r="A79" s="63">
        <v>6392</v>
      </c>
      <c r="B79" s="64" t="s">
        <v>161</v>
      </c>
      <c r="C79" s="247" t="s">
        <v>162</v>
      </c>
      <c r="D79" s="194">
        <v>1917.67</v>
      </c>
      <c r="E79" s="194"/>
      <c r="F79" s="45">
        <f t="shared" si="0"/>
        <v>0</v>
      </c>
    </row>
    <row r="80" spans="1:6" ht="24" x14ac:dyDescent="0.2">
      <c r="A80" s="63">
        <v>6393</v>
      </c>
      <c r="B80" s="64" t="s">
        <v>163</v>
      </c>
      <c r="C80" s="247" t="s">
        <v>164</v>
      </c>
      <c r="D80" s="194">
        <v>63057.4</v>
      </c>
      <c r="E80" s="194">
        <v>39094.6</v>
      </c>
      <c r="F80" s="45">
        <f t="shared" si="0"/>
        <v>61.998433173584701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2.19</v>
      </c>
      <c r="E82" s="60">
        <f t="shared" si="15"/>
        <v>1433.3200000000002</v>
      </c>
      <c r="F82" s="45" t="str">
        <f t="shared" si="0"/>
        <v>&gt;&gt;100</v>
      </c>
    </row>
    <row r="83" spans="1:6" ht="12.75" customHeight="1" x14ac:dyDescent="0.2">
      <c r="A83" s="63">
        <v>641</v>
      </c>
      <c r="B83" s="64" t="s">
        <v>169</v>
      </c>
      <c r="C83" s="247" t="s">
        <v>170</v>
      </c>
      <c r="D83" s="60">
        <f t="shared" ref="D83:E83" si="16">SUM(D84:D90)</f>
        <v>2.19</v>
      </c>
      <c r="E83" s="60">
        <f t="shared" si="16"/>
        <v>1433.3200000000002</v>
      </c>
      <c r="F83" s="45" t="str">
        <f t="shared" si="0"/>
        <v>&gt;&gt;100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2.19</v>
      </c>
      <c r="E85" s="194">
        <v>3.85</v>
      </c>
      <c r="F85" s="45">
        <f t="shared" si="0"/>
        <v>175.79908675799086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4.08</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1425.39</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335456.84999999998</v>
      </c>
      <c r="E106" s="60">
        <f>E107+E112+E120+E124</f>
        <v>287369.48</v>
      </c>
      <c r="F106" s="45">
        <f t="shared" si="0"/>
        <v>85.665110132644486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335456.84999999998</v>
      </c>
      <c r="E112" s="60">
        <f t="shared" si="20"/>
        <v>287369.48</v>
      </c>
      <c r="F112" s="45">
        <f t="shared" si="0"/>
        <v>85.665110132644486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335456.84999999998</v>
      </c>
      <c r="E117" s="194">
        <v>284169.48</v>
      </c>
      <c r="F117" s="45">
        <f t="shared" si="0"/>
        <v>84.711187146722438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v>3200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984245.42</v>
      </c>
      <c r="E125" s="60">
        <f t="shared" si="22"/>
        <v>1308745.6399999999</v>
      </c>
      <c r="F125" s="45">
        <f t="shared" si="0"/>
        <v>132.96944170692711</v>
      </c>
    </row>
    <row r="126" spans="1:6" ht="12.75" customHeight="1" x14ac:dyDescent="0.2">
      <c r="A126" s="63">
        <v>661</v>
      </c>
      <c r="B126" s="65" t="s">
        <v>255</v>
      </c>
      <c r="C126" s="247" t="s">
        <v>256</v>
      </c>
      <c r="D126" s="60">
        <f t="shared" ref="D126:E126" si="23">SUM(D127:D128)</f>
        <v>982525.42</v>
      </c>
      <c r="E126" s="60">
        <f t="shared" si="23"/>
        <v>1306616.74</v>
      </c>
      <c r="F126" s="45">
        <f t="shared" si="0"/>
        <v>132.9855404657113</v>
      </c>
    </row>
    <row r="127" spans="1:6" ht="12.75" customHeight="1" x14ac:dyDescent="0.2">
      <c r="A127" s="63">
        <v>6614</v>
      </c>
      <c r="B127" s="65" t="s">
        <v>257</v>
      </c>
      <c r="C127" s="247" t="s">
        <v>258</v>
      </c>
      <c r="D127" s="194">
        <v>2490.5500000000002</v>
      </c>
      <c r="E127" s="194">
        <v>2765.09</v>
      </c>
      <c r="F127" s="45">
        <f t="shared" si="0"/>
        <v>111.02326795286181</v>
      </c>
    </row>
    <row r="128" spans="1:6" ht="12.75" customHeight="1" x14ac:dyDescent="0.2">
      <c r="A128" s="63">
        <v>6615</v>
      </c>
      <c r="B128" s="65" t="s">
        <v>259</v>
      </c>
      <c r="C128" s="247" t="s">
        <v>260</v>
      </c>
      <c r="D128" s="194">
        <v>980034.87</v>
      </c>
      <c r="E128" s="194">
        <v>1303851.6499999999</v>
      </c>
      <c r="F128" s="45">
        <f t="shared" si="0"/>
        <v>133.0413529061471</v>
      </c>
    </row>
    <row r="129" spans="1:6" ht="36" x14ac:dyDescent="0.2">
      <c r="A129" s="63">
        <v>663</v>
      </c>
      <c r="B129" s="182" t="s">
        <v>261</v>
      </c>
      <c r="C129" s="247" t="s">
        <v>262</v>
      </c>
      <c r="D129" s="60">
        <f t="shared" ref="D129:E129" si="24">SUM(D130:D133)</f>
        <v>1720</v>
      </c>
      <c r="E129" s="60">
        <f t="shared" si="24"/>
        <v>2128.9</v>
      </c>
      <c r="F129" s="45">
        <f t="shared" si="0"/>
        <v>123.77325581395348</v>
      </c>
    </row>
    <row r="130" spans="1:6" ht="12.75" customHeight="1" x14ac:dyDescent="0.2">
      <c r="A130" s="63">
        <v>6631</v>
      </c>
      <c r="B130" s="65" t="s">
        <v>263</v>
      </c>
      <c r="C130" s="247" t="s">
        <v>264</v>
      </c>
      <c r="D130" s="194">
        <v>1720</v>
      </c>
      <c r="E130" s="194">
        <v>2128.9</v>
      </c>
      <c r="F130" s="45">
        <f t="shared" si="0"/>
        <v>123.77325581395348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9171499.6100000013</v>
      </c>
      <c r="E134" s="60">
        <f t="shared" si="25"/>
        <v>9687424.9800000004</v>
      </c>
      <c r="F134" s="45">
        <f t="shared" ref="F134:F229" si="26">IF(D134&lt;&gt;0,IF(E134/D134&gt;=100,"&gt;&gt;100",E134/D134*100),"-")</f>
        <v>105.625310929932</v>
      </c>
    </row>
    <row r="135" spans="1:6" ht="24" x14ac:dyDescent="0.2">
      <c r="A135" s="63">
        <v>671</v>
      </c>
      <c r="B135" s="182" t="s">
        <v>273</v>
      </c>
      <c r="C135" s="247" t="s">
        <v>274</v>
      </c>
      <c r="D135" s="60">
        <f t="shared" ref="D135:E135" si="27">SUM(D136:D138)</f>
        <v>9171499.6100000013</v>
      </c>
      <c r="E135" s="60">
        <f t="shared" si="27"/>
        <v>9687424.9800000004</v>
      </c>
      <c r="F135" s="45">
        <f t="shared" si="26"/>
        <v>105.625310929932</v>
      </c>
    </row>
    <row r="136" spans="1:6" ht="12.75" customHeight="1" x14ac:dyDescent="0.2">
      <c r="A136" s="63">
        <v>6711</v>
      </c>
      <c r="B136" s="65" t="s">
        <v>275</v>
      </c>
      <c r="C136" s="247" t="s">
        <v>276</v>
      </c>
      <c r="D136" s="194">
        <v>8764576.9800000004</v>
      </c>
      <c r="E136" s="194">
        <v>9687424.9800000004</v>
      </c>
      <c r="F136" s="45">
        <f t="shared" si="26"/>
        <v>110.52929310913531</v>
      </c>
    </row>
    <row r="137" spans="1:6" ht="24" x14ac:dyDescent="0.2">
      <c r="A137" s="63">
        <v>6712</v>
      </c>
      <c r="B137" s="182" t="s">
        <v>277</v>
      </c>
      <c r="C137" s="247" t="s">
        <v>278</v>
      </c>
      <c r="D137" s="194">
        <v>406922.63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55</v>
      </c>
      <c r="E140" s="60">
        <f t="shared" si="28"/>
        <v>1519.08</v>
      </c>
      <c r="F140" s="45">
        <f t="shared" si="26"/>
        <v>2761.9636363636364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55</v>
      </c>
      <c r="E151" s="194">
        <v>1519.08</v>
      </c>
      <c r="F151" s="45">
        <f t="shared" si="26"/>
        <v>2761.9636363636364</v>
      </c>
    </row>
    <row r="152" spans="1:6" ht="12.75" customHeight="1" x14ac:dyDescent="0.2">
      <c r="A152" s="63">
        <v>3</v>
      </c>
      <c r="B152" s="64" t="s">
        <v>307</v>
      </c>
      <c r="C152" s="247" t="s">
        <v>13</v>
      </c>
      <c r="D152" s="60">
        <f>D153+D164+D202+D221+D230+D262+D273</f>
        <v>10267478.57</v>
      </c>
      <c r="E152" s="60">
        <f>E153+E164+E202+E221+E230+E262+E273</f>
        <v>12170963.060000001</v>
      </c>
      <c r="F152" s="45">
        <f t="shared" si="26"/>
        <v>118.53896725493726</v>
      </c>
    </row>
    <row r="153" spans="1:6" ht="12.75" customHeight="1" x14ac:dyDescent="0.2">
      <c r="A153" s="63">
        <v>31</v>
      </c>
      <c r="B153" s="64" t="s">
        <v>308</v>
      </c>
      <c r="C153" s="247" t="s">
        <v>309</v>
      </c>
      <c r="D153" s="60">
        <f t="shared" ref="D153:E153" si="30">D154+D159+D160</f>
        <v>9091638.9299999997</v>
      </c>
      <c r="E153" s="60">
        <f t="shared" si="30"/>
        <v>10855755.52</v>
      </c>
      <c r="F153" s="45">
        <f t="shared" si="26"/>
        <v>119.40372471435137</v>
      </c>
    </row>
    <row r="154" spans="1:6" ht="12.75" customHeight="1" x14ac:dyDescent="0.2">
      <c r="A154" s="63">
        <v>311</v>
      </c>
      <c r="B154" s="64" t="s">
        <v>310</v>
      </c>
      <c r="C154" s="247" t="s">
        <v>311</v>
      </c>
      <c r="D154" s="60">
        <f t="shared" ref="D154:E154" si="31">SUM(D155:D158)</f>
        <v>6945602.1200000001</v>
      </c>
      <c r="E154" s="60">
        <f t="shared" si="31"/>
        <v>8308010.3300000001</v>
      </c>
      <c r="F154" s="45">
        <f t="shared" si="26"/>
        <v>119.61540823187839</v>
      </c>
    </row>
    <row r="155" spans="1:6" ht="12.75" customHeight="1" x14ac:dyDescent="0.2">
      <c r="A155" s="63">
        <v>3111</v>
      </c>
      <c r="B155" s="64" t="s">
        <v>312</v>
      </c>
      <c r="C155" s="247" t="s">
        <v>313</v>
      </c>
      <c r="D155" s="194">
        <v>6938697.7400000002</v>
      </c>
      <c r="E155" s="194">
        <v>8306678.4000000004</v>
      </c>
      <c r="F155" s="45">
        <f t="shared" si="26"/>
        <v>119.71523636364654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6904.38</v>
      </c>
      <c r="E158" s="194">
        <v>1331.93</v>
      </c>
      <c r="F158" s="45">
        <f t="shared" si="26"/>
        <v>19.291087686367206</v>
      </c>
    </row>
    <row r="159" spans="1:6" ht="12.75" customHeight="1" x14ac:dyDescent="0.2">
      <c r="A159" s="63">
        <v>312</v>
      </c>
      <c r="B159" s="65" t="s">
        <v>320</v>
      </c>
      <c r="C159" s="247" t="s">
        <v>321</v>
      </c>
      <c r="D159" s="194">
        <v>1005631.03</v>
      </c>
      <c r="E159" s="194">
        <v>1179605.57</v>
      </c>
      <c r="F159" s="45">
        <f t="shared" si="26"/>
        <v>117.30003697280502</v>
      </c>
    </row>
    <row r="160" spans="1:6" ht="12.75" customHeight="1" x14ac:dyDescent="0.2">
      <c r="A160" s="63">
        <v>313</v>
      </c>
      <c r="B160" s="65" t="s">
        <v>322</v>
      </c>
      <c r="C160" s="247" t="s">
        <v>323</v>
      </c>
      <c r="D160" s="60">
        <f t="shared" ref="D160:E160" si="32">SUM(D161:D163)</f>
        <v>1140405.78</v>
      </c>
      <c r="E160" s="60">
        <f t="shared" si="32"/>
        <v>1368139.62</v>
      </c>
      <c r="F160" s="45">
        <f t="shared" si="26"/>
        <v>119.96954452475681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1140405.78</v>
      </c>
      <c r="E162" s="194">
        <v>1368139.62</v>
      </c>
      <c r="F162" s="45">
        <f t="shared" si="26"/>
        <v>119.96954452475681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1151957.8400000001</v>
      </c>
      <c r="E164" s="60">
        <f>E165+E170+E178+E188+E189+E194</f>
        <v>1291059.46</v>
      </c>
      <c r="F164" s="45">
        <f t="shared" si="26"/>
        <v>112.07523532284827</v>
      </c>
    </row>
    <row r="165" spans="1:6" ht="12.75" customHeight="1" x14ac:dyDescent="0.2">
      <c r="A165" s="63">
        <v>321</v>
      </c>
      <c r="B165" s="64" t="s">
        <v>332</v>
      </c>
      <c r="C165" s="247" t="s">
        <v>333</v>
      </c>
      <c r="D165" s="60">
        <f t="shared" ref="D165:E165" si="33">SUM(D166:D169)</f>
        <v>253888.59000000003</v>
      </c>
      <c r="E165" s="60">
        <f t="shared" si="33"/>
        <v>284698.27</v>
      </c>
      <c r="F165" s="45">
        <f t="shared" si="26"/>
        <v>112.13511800589384</v>
      </c>
    </row>
    <row r="166" spans="1:6" ht="12.75" customHeight="1" x14ac:dyDescent="0.2">
      <c r="A166" s="63">
        <v>3211</v>
      </c>
      <c r="B166" s="64" t="s">
        <v>334</v>
      </c>
      <c r="C166" s="247" t="s">
        <v>335</v>
      </c>
      <c r="D166" s="194">
        <v>116372.71</v>
      </c>
      <c r="E166" s="194">
        <v>134579.98000000001</v>
      </c>
      <c r="F166" s="45">
        <f t="shared" si="26"/>
        <v>115.64565266203735</v>
      </c>
    </row>
    <row r="167" spans="1:6" ht="12.75" customHeight="1" x14ac:dyDescent="0.2">
      <c r="A167" s="63">
        <v>3212</v>
      </c>
      <c r="B167" s="64" t="s">
        <v>336</v>
      </c>
      <c r="C167" s="247" t="s">
        <v>337</v>
      </c>
      <c r="D167" s="194">
        <v>72620.710000000006</v>
      </c>
      <c r="E167" s="194">
        <v>84032.49</v>
      </c>
      <c r="F167" s="45">
        <f t="shared" si="26"/>
        <v>115.71422256819027</v>
      </c>
    </row>
    <row r="168" spans="1:6" ht="12.75" customHeight="1" x14ac:dyDescent="0.2">
      <c r="A168" s="63">
        <v>3213</v>
      </c>
      <c r="B168" s="64" t="s">
        <v>338</v>
      </c>
      <c r="C168" s="247" t="s">
        <v>339</v>
      </c>
      <c r="D168" s="194">
        <v>64853.17</v>
      </c>
      <c r="E168" s="194">
        <v>66056.3</v>
      </c>
      <c r="F168" s="45">
        <f t="shared" si="26"/>
        <v>101.85515989426577</v>
      </c>
    </row>
    <row r="169" spans="1:6" ht="12.75" customHeight="1" x14ac:dyDescent="0.2">
      <c r="A169" s="63">
        <v>3214</v>
      </c>
      <c r="B169" s="64" t="s">
        <v>340</v>
      </c>
      <c r="C169" s="247" t="s">
        <v>341</v>
      </c>
      <c r="D169" s="194">
        <v>42</v>
      </c>
      <c r="E169" s="194">
        <v>29.5</v>
      </c>
      <c r="F169" s="45">
        <f t="shared" si="26"/>
        <v>70.238095238095227</v>
      </c>
    </row>
    <row r="170" spans="1:6" ht="12.75" customHeight="1" x14ac:dyDescent="0.2">
      <c r="A170" s="63">
        <v>322</v>
      </c>
      <c r="B170" s="64" t="s">
        <v>342</v>
      </c>
      <c r="C170" s="247" t="s">
        <v>343</v>
      </c>
      <c r="D170" s="60">
        <f t="shared" ref="D170:E170" si="34">SUM(D171:D177)</f>
        <v>101024.18</v>
      </c>
      <c r="E170" s="60">
        <f t="shared" si="34"/>
        <v>114327.94</v>
      </c>
      <c r="F170" s="45">
        <f t="shared" si="26"/>
        <v>113.16888689420692</v>
      </c>
    </row>
    <row r="171" spans="1:6" ht="12.75" customHeight="1" x14ac:dyDescent="0.2">
      <c r="A171" s="63">
        <v>3221</v>
      </c>
      <c r="B171" s="64" t="s">
        <v>344</v>
      </c>
      <c r="C171" s="247" t="s">
        <v>345</v>
      </c>
      <c r="D171" s="194">
        <v>34319.32</v>
      </c>
      <c r="E171" s="194">
        <v>43332.18</v>
      </c>
      <c r="F171" s="45">
        <f t="shared" si="26"/>
        <v>126.26176742429629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59478.29</v>
      </c>
      <c r="E173" s="194">
        <v>66437.850000000006</v>
      </c>
      <c r="F173" s="45">
        <f t="shared" si="26"/>
        <v>111.70100888912577</v>
      </c>
    </row>
    <row r="174" spans="1:6" ht="12.75" customHeight="1" x14ac:dyDescent="0.2">
      <c r="A174" s="63">
        <v>3224</v>
      </c>
      <c r="B174" s="65" t="s">
        <v>350</v>
      </c>
      <c r="C174" s="247" t="s">
        <v>351</v>
      </c>
      <c r="D174" s="194">
        <v>4893.07</v>
      </c>
      <c r="E174" s="194">
        <v>2138.11</v>
      </c>
      <c r="F174" s="45">
        <f t="shared" si="26"/>
        <v>43.69669757432451</v>
      </c>
    </row>
    <row r="175" spans="1:6" ht="12.75" customHeight="1" x14ac:dyDescent="0.2">
      <c r="A175" s="63">
        <v>3225</v>
      </c>
      <c r="B175" s="65" t="s">
        <v>352</v>
      </c>
      <c r="C175" s="247" t="s">
        <v>353</v>
      </c>
      <c r="D175" s="194">
        <v>984</v>
      </c>
      <c r="E175" s="194">
        <v>776.45</v>
      </c>
      <c r="F175" s="45">
        <f t="shared" si="26"/>
        <v>78.907520325203265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1349.5</v>
      </c>
      <c r="E177" s="194">
        <v>1643.35</v>
      </c>
      <c r="F177" s="45">
        <f t="shared" si="26"/>
        <v>121.77473138199333</v>
      </c>
    </row>
    <row r="178" spans="1:6" ht="12.75" customHeight="1" x14ac:dyDescent="0.2">
      <c r="A178" s="63">
        <v>323</v>
      </c>
      <c r="B178" s="65" t="s">
        <v>358</v>
      </c>
      <c r="C178" s="247" t="s">
        <v>359</v>
      </c>
      <c r="D178" s="60">
        <f t="shared" ref="D178:E178" si="35">SUM(D179:D187)</f>
        <v>564069.24</v>
      </c>
      <c r="E178" s="60">
        <f t="shared" si="35"/>
        <v>596640.80000000005</v>
      </c>
      <c r="F178" s="45">
        <f t="shared" si="26"/>
        <v>105.774390392215</v>
      </c>
    </row>
    <row r="179" spans="1:6" ht="12.75" customHeight="1" x14ac:dyDescent="0.2">
      <c r="A179" s="63">
        <v>3231</v>
      </c>
      <c r="B179" s="65" t="s">
        <v>360</v>
      </c>
      <c r="C179" s="247" t="s">
        <v>361</v>
      </c>
      <c r="D179" s="194">
        <v>52548.17</v>
      </c>
      <c r="E179" s="194">
        <v>39442.57</v>
      </c>
      <c r="F179" s="45">
        <f t="shared" si="26"/>
        <v>75.059835575625186</v>
      </c>
    </row>
    <row r="180" spans="1:6" ht="12.75" customHeight="1" x14ac:dyDescent="0.2">
      <c r="A180" s="63">
        <v>3232</v>
      </c>
      <c r="B180" s="65" t="s">
        <v>362</v>
      </c>
      <c r="C180" s="247" t="s">
        <v>363</v>
      </c>
      <c r="D180" s="194">
        <v>30812.61</v>
      </c>
      <c r="E180" s="194">
        <v>51430.64</v>
      </c>
      <c r="F180" s="45">
        <f t="shared" si="26"/>
        <v>166.91426010324992</v>
      </c>
    </row>
    <row r="181" spans="1:6" ht="12.75" customHeight="1" x14ac:dyDescent="0.2">
      <c r="A181" s="63">
        <v>3233</v>
      </c>
      <c r="B181" s="65" t="s">
        <v>364</v>
      </c>
      <c r="C181" s="247" t="s">
        <v>365</v>
      </c>
      <c r="D181" s="194">
        <v>44254.59</v>
      </c>
      <c r="E181" s="194">
        <v>43554.23</v>
      </c>
      <c r="F181" s="45">
        <f t="shared" si="26"/>
        <v>98.417429694863301</v>
      </c>
    </row>
    <row r="182" spans="1:6" ht="12.75" customHeight="1" x14ac:dyDescent="0.2">
      <c r="A182" s="63">
        <v>3234</v>
      </c>
      <c r="B182" s="65" t="s">
        <v>366</v>
      </c>
      <c r="C182" s="247" t="s">
        <v>367</v>
      </c>
      <c r="D182" s="194">
        <v>17547.080000000002</v>
      </c>
      <c r="E182" s="194">
        <v>16103.23</v>
      </c>
      <c r="F182" s="45">
        <f t="shared" si="26"/>
        <v>91.771565411453054</v>
      </c>
    </row>
    <row r="183" spans="1:6" ht="12.75" customHeight="1" x14ac:dyDescent="0.2">
      <c r="A183" s="63">
        <v>3235</v>
      </c>
      <c r="B183" s="64" t="s">
        <v>368</v>
      </c>
      <c r="C183" s="247" t="s">
        <v>369</v>
      </c>
      <c r="D183" s="194">
        <v>14177.76</v>
      </c>
      <c r="E183" s="194">
        <v>13950.72</v>
      </c>
      <c r="F183" s="45">
        <f t="shared" si="26"/>
        <v>98.398618681653517</v>
      </c>
    </row>
    <row r="184" spans="1:6" ht="12.75" customHeight="1" x14ac:dyDescent="0.2">
      <c r="A184" s="63">
        <v>3236</v>
      </c>
      <c r="B184" s="64" t="s">
        <v>370</v>
      </c>
      <c r="C184" s="247" t="s">
        <v>371</v>
      </c>
      <c r="D184" s="194">
        <v>14998.62</v>
      </c>
      <c r="E184" s="194">
        <v>17070.18</v>
      </c>
      <c r="F184" s="45">
        <f t="shared" si="26"/>
        <v>113.81167067370197</v>
      </c>
    </row>
    <row r="185" spans="1:6" ht="12.75" customHeight="1" x14ac:dyDescent="0.2">
      <c r="A185" s="63">
        <v>3237</v>
      </c>
      <c r="B185" s="64" t="s">
        <v>372</v>
      </c>
      <c r="C185" s="247" t="s">
        <v>373</v>
      </c>
      <c r="D185" s="194">
        <v>290684.44</v>
      </c>
      <c r="E185" s="194">
        <v>313049.89</v>
      </c>
      <c r="F185" s="45">
        <f t="shared" si="26"/>
        <v>107.69406508308461</v>
      </c>
    </row>
    <row r="186" spans="1:6" ht="12.75" customHeight="1" x14ac:dyDescent="0.2">
      <c r="A186" s="63">
        <v>3238</v>
      </c>
      <c r="B186" s="64" t="s">
        <v>374</v>
      </c>
      <c r="C186" s="247" t="s">
        <v>375</v>
      </c>
      <c r="D186" s="194">
        <v>36537.550000000003</v>
      </c>
      <c r="E186" s="194">
        <v>34379.79</v>
      </c>
      <c r="F186" s="45">
        <f t="shared" si="26"/>
        <v>94.094404249874444</v>
      </c>
    </row>
    <row r="187" spans="1:6" ht="12.75" customHeight="1" x14ac:dyDescent="0.2">
      <c r="A187" s="63">
        <v>3239</v>
      </c>
      <c r="B187" s="64" t="s">
        <v>376</v>
      </c>
      <c r="C187" s="247" t="s">
        <v>377</v>
      </c>
      <c r="D187" s="194">
        <v>62508.42</v>
      </c>
      <c r="E187" s="194">
        <v>67659.55</v>
      </c>
      <c r="F187" s="45">
        <f t="shared" si="26"/>
        <v>108.24069781319061</v>
      </c>
    </row>
    <row r="188" spans="1:6" ht="12.75" customHeight="1" x14ac:dyDescent="0.2">
      <c r="A188" s="63">
        <v>324</v>
      </c>
      <c r="B188" s="64" t="s">
        <v>378</v>
      </c>
      <c r="C188" s="247" t="s">
        <v>379</v>
      </c>
      <c r="D188" s="194">
        <v>45298</v>
      </c>
      <c r="E188" s="194">
        <v>51239.89</v>
      </c>
      <c r="F188" s="45">
        <f t="shared" si="26"/>
        <v>113.11733409863569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187677.83000000002</v>
      </c>
      <c r="E194" s="60">
        <f t="shared" si="36"/>
        <v>244152.56</v>
      </c>
      <c r="F194" s="45">
        <f t="shared" si="26"/>
        <v>130.09131659290816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2095.63</v>
      </c>
      <c r="E196" s="194">
        <v>2158.1</v>
      </c>
      <c r="F196" s="45">
        <f t="shared" si="26"/>
        <v>102.980965151291</v>
      </c>
    </row>
    <row r="197" spans="1:6" ht="12.75" customHeight="1" x14ac:dyDescent="0.2">
      <c r="A197" s="63">
        <v>3293</v>
      </c>
      <c r="B197" s="64" t="s">
        <v>396</v>
      </c>
      <c r="C197" s="247" t="s">
        <v>397</v>
      </c>
      <c r="D197" s="194">
        <v>35956.76</v>
      </c>
      <c r="E197" s="194">
        <v>39131.71</v>
      </c>
      <c r="F197" s="45">
        <f t="shared" si="26"/>
        <v>108.82991126008015</v>
      </c>
    </row>
    <row r="198" spans="1:6" ht="12.75" customHeight="1" x14ac:dyDescent="0.2">
      <c r="A198" s="63">
        <v>3294</v>
      </c>
      <c r="B198" s="64" t="s">
        <v>398</v>
      </c>
      <c r="C198" s="247" t="s">
        <v>399</v>
      </c>
      <c r="D198" s="194">
        <v>5319.02</v>
      </c>
      <c r="E198" s="194">
        <v>4959.71</v>
      </c>
      <c r="F198" s="45">
        <f t="shared" si="26"/>
        <v>93.244808254152076</v>
      </c>
    </row>
    <row r="199" spans="1:6" ht="12.75" customHeight="1" x14ac:dyDescent="0.2">
      <c r="A199" s="63">
        <v>3295</v>
      </c>
      <c r="B199" s="64" t="s">
        <v>400</v>
      </c>
      <c r="C199" s="247" t="s">
        <v>401</v>
      </c>
      <c r="D199" s="194">
        <v>2077.35</v>
      </c>
      <c r="E199" s="194">
        <v>6957.48</v>
      </c>
      <c r="F199" s="45">
        <f t="shared" si="26"/>
        <v>334.92093291934435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142229.07</v>
      </c>
      <c r="E201" s="194">
        <v>190945.56</v>
      </c>
      <c r="F201" s="45">
        <f t="shared" si="26"/>
        <v>134.25213284457249</v>
      </c>
    </row>
    <row r="202" spans="1:6" ht="12.75" customHeight="1" x14ac:dyDescent="0.2">
      <c r="A202" s="63">
        <v>34</v>
      </c>
      <c r="B202" s="183" t="s">
        <v>406</v>
      </c>
      <c r="C202" s="247" t="s">
        <v>407</v>
      </c>
      <c r="D202" s="60">
        <f t="shared" ref="D202:E202" si="37">D203+D208+D216</f>
        <v>5855.33</v>
      </c>
      <c r="E202" s="60">
        <f t="shared" si="37"/>
        <v>7567.43</v>
      </c>
      <c r="F202" s="45">
        <f t="shared" si="26"/>
        <v>129.24002575431274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5855.33</v>
      </c>
      <c r="E216" s="60">
        <f t="shared" si="40"/>
        <v>7567.43</v>
      </c>
      <c r="F216" s="45">
        <f t="shared" si="26"/>
        <v>129.24002575431274</v>
      </c>
    </row>
    <row r="217" spans="1:6" ht="12.75" customHeight="1" x14ac:dyDescent="0.2">
      <c r="A217" s="63">
        <v>3431</v>
      </c>
      <c r="B217" s="182" t="s">
        <v>436</v>
      </c>
      <c r="C217" s="247" t="s">
        <v>437</v>
      </c>
      <c r="D217" s="194">
        <v>5637.07</v>
      </c>
      <c r="E217" s="194">
        <v>7059.73</v>
      </c>
      <c r="F217" s="45">
        <f t="shared" si="26"/>
        <v>125.2375790969422</v>
      </c>
    </row>
    <row r="218" spans="1:6" ht="12.75" customHeight="1" x14ac:dyDescent="0.2">
      <c r="A218" s="63">
        <v>3432</v>
      </c>
      <c r="B218" s="65" t="s">
        <v>438</v>
      </c>
      <c r="C218" s="247" t="s">
        <v>439</v>
      </c>
      <c r="D218" s="194">
        <v>179.72</v>
      </c>
      <c r="E218" s="194">
        <v>263.26</v>
      </c>
      <c r="F218" s="45">
        <f t="shared" si="26"/>
        <v>146.48341865123524</v>
      </c>
    </row>
    <row r="219" spans="1:6" ht="12.75" customHeight="1" x14ac:dyDescent="0.2">
      <c r="A219" s="63">
        <v>3433</v>
      </c>
      <c r="B219" s="65" t="s">
        <v>440</v>
      </c>
      <c r="C219" s="247" t="s">
        <v>441</v>
      </c>
      <c r="D219" s="194">
        <v>23.94</v>
      </c>
      <c r="E219" s="194">
        <v>12.35</v>
      </c>
      <c r="F219" s="45">
        <f t="shared" si="26"/>
        <v>51.587301587301582</v>
      </c>
    </row>
    <row r="220" spans="1:6" ht="12.75" customHeight="1" x14ac:dyDescent="0.2">
      <c r="A220" s="63">
        <v>3434</v>
      </c>
      <c r="B220" s="65" t="s">
        <v>442</v>
      </c>
      <c r="C220" s="247" t="s">
        <v>443</v>
      </c>
      <c r="D220" s="194">
        <v>14.6</v>
      </c>
      <c r="E220" s="194">
        <v>232.09</v>
      </c>
      <c r="F220" s="45">
        <f t="shared" si="26"/>
        <v>1589.6575342465753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3000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3000</v>
      </c>
      <c r="F257" s="45" t="str">
        <f t="shared" si="53"/>
        <v>-</v>
      </c>
    </row>
    <row r="258" spans="1:6" ht="12.75" customHeight="1" x14ac:dyDescent="0.2">
      <c r="A258" s="63" t="s">
        <v>513</v>
      </c>
      <c r="B258" s="64" t="s">
        <v>159</v>
      </c>
      <c r="C258" s="247" t="s">
        <v>513</v>
      </c>
      <c r="D258" s="194">
        <v>0</v>
      </c>
      <c r="E258" s="194">
        <v>3000</v>
      </c>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13126.47</v>
      </c>
      <c r="E262" s="60">
        <f t="shared" si="55"/>
        <v>12262.65</v>
      </c>
      <c r="F262" s="45">
        <f t="shared" ref="F262:F268" si="56">IF(D262&lt;&gt;0,IF(E262/D262&gt;=100,"&gt;&gt;100",E262/D262*100),"-")</f>
        <v>93.419251329565384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13126.47</v>
      </c>
      <c r="E269" s="60">
        <f t="shared" si="58"/>
        <v>12262.65</v>
      </c>
      <c r="F269" s="45">
        <f t="shared" ref="F269:F272" si="59">IF(D269&lt;&gt;0,IF(E269/D269&gt;=100,"&gt;&gt;100",E269/D269*100),"-")</f>
        <v>93.419251329565384</v>
      </c>
    </row>
    <row r="270" spans="1:6" ht="12.75" customHeight="1" x14ac:dyDescent="0.2">
      <c r="A270" s="63">
        <v>3721</v>
      </c>
      <c r="B270" s="65" t="s">
        <v>533</v>
      </c>
      <c r="C270" s="247" t="s">
        <v>534</v>
      </c>
      <c r="D270" s="194">
        <v>13126.47</v>
      </c>
      <c r="E270" s="194">
        <v>12262.65</v>
      </c>
      <c r="F270" s="45">
        <f t="shared" si="59"/>
        <v>93.419251329565384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4900</v>
      </c>
      <c r="E273" s="60">
        <f t="shared" si="60"/>
        <v>1318</v>
      </c>
      <c r="F273" s="45">
        <f t="shared" ref="F273:F277" si="61">IF(D273&lt;&gt;0,IF(E273/D273&gt;=100,"&gt;&gt;100",E273/D273*100),"-")</f>
        <v>26.897959183673471</v>
      </c>
    </row>
    <row r="274" spans="1:6" ht="12.75" customHeight="1" x14ac:dyDescent="0.2">
      <c r="A274" s="63">
        <v>381</v>
      </c>
      <c r="B274" s="64" t="s">
        <v>541</v>
      </c>
      <c r="C274" s="247" t="s">
        <v>542</v>
      </c>
      <c r="D274" s="60">
        <f t="shared" ref="D274:E274" si="62">SUM(D275:D277)</f>
        <v>4900</v>
      </c>
      <c r="E274" s="60">
        <f t="shared" si="62"/>
        <v>1318</v>
      </c>
      <c r="F274" s="45">
        <f t="shared" si="61"/>
        <v>26.897959183673471</v>
      </c>
    </row>
    <row r="275" spans="1:6" ht="12.75" customHeight="1" x14ac:dyDescent="0.2">
      <c r="A275" s="63">
        <v>3811</v>
      </c>
      <c r="B275" s="64" t="s">
        <v>543</v>
      </c>
      <c r="C275" s="247" t="s">
        <v>544</v>
      </c>
      <c r="D275" s="194">
        <v>4900</v>
      </c>
      <c r="E275" s="194">
        <v>1318</v>
      </c>
      <c r="F275" s="45">
        <f t="shared" si="61"/>
        <v>26.897959183673471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10267478.57</v>
      </c>
      <c r="E299" s="60">
        <f>E152-E297+E298</f>
        <v>12170963.060000001</v>
      </c>
      <c r="F299" s="45">
        <f t="shared" si="68"/>
        <v>118.53896725493726</v>
      </c>
    </row>
    <row r="300" spans="1:6" ht="12.75" customHeight="1" x14ac:dyDescent="0.2">
      <c r="A300" s="63" t="s">
        <v>582</v>
      </c>
      <c r="B300" s="64" t="s">
        <v>593</v>
      </c>
      <c r="C300" s="247" t="s">
        <v>594</v>
      </c>
      <c r="D300" s="60">
        <f>IF(D6&gt;=D299,D6-D299,0)</f>
        <v>593535.49000000209</v>
      </c>
      <c r="E300" s="60">
        <f>IF(E6&gt;=E299,E6-E299,0)</f>
        <v>0</v>
      </c>
      <c r="F300" s="45">
        <f t="shared" si="68"/>
        <v>0</v>
      </c>
    </row>
    <row r="301" spans="1:6" ht="12.75" customHeight="1" x14ac:dyDescent="0.2">
      <c r="A301" s="63" t="s">
        <v>582</v>
      </c>
      <c r="B301" s="64" t="s">
        <v>595</v>
      </c>
      <c r="C301" s="247" t="s">
        <v>596</v>
      </c>
      <c r="D301" s="60">
        <f>IF(D299&gt;=D6,D299-D6,0)</f>
        <v>0</v>
      </c>
      <c r="E301" s="60">
        <f>IF(E299&gt;=E6,E299-E6,0)</f>
        <v>520947.65000000037</v>
      </c>
      <c r="F301" s="45" t="str">
        <f t="shared" si="68"/>
        <v>-</v>
      </c>
    </row>
    <row r="302" spans="1:6" ht="12.75" customHeight="1" x14ac:dyDescent="0.2">
      <c r="A302" s="63">
        <v>92211</v>
      </c>
      <c r="B302" s="64" t="s">
        <v>597</v>
      </c>
      <c r="C302" s="247" t="s">
        <v>598</v>
      </c>
      <c r="D302" s="194">
        <v>694994.33</v>
      </c>
      <c r="E302" s="194">
        <v>354453.17</v>
      </c>
      <c r="F302" s="45">
        <f t="shared" si="68"/>
        <v>51.000872194165957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82897.64</v>
      </c>
      <c r="E304" s="194">
        <v>102581.97</v>
      </c>
      <c r="F304" s="45">
        <f t="shared" si="68"/>
        <v>123.7453442582925</v>
      </c>
    </row>
    <row r="305" spans="1:6" ht="12" x14ac:dyDescent="0.2">
      <c r="A305" s="63">
        <v>9661</v>
      </c>
      <c r="B305" s="220" t="s">
        <v>603</v>
      </c>
      <c r="C305" s="247" t="s">
        <v>604</v>
      </c>
      <c r="D305" s="194">
        <v>70226.58</v>
      </c>
      <c r="E305" s="194">
        <v>95201.13</v>
      </c>
      <c r="F305" s="45">
        <f t="shared" si="68"/>
        <v>135.56281681380469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150.02000000000001</v>
      </c>
      <c r="E308" s="60">
        <f t="shared" si="71"/>
        <v>87.16</v>
      </c>
      <c r="F308" s="45">
        <f t="shared" ref="F308:F428" si="72">IF(D308&lt;&gt;0,IF(E308/D308&gt;=100,"&gt;&gt;100",E308/D308*100),"-")</f>
        <v>58.098920143980791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150.02000000000001</v>
      </c>
      <c r="E321" s="60">
        <f t="shared" si="76"/>
        <v>87.16</v>
      </c>
      <c r="F321" s="45">
        <f t="shared" si="72"/>
        <v>58.098920143980791</v>
      </c>
    </row>
    <row r="322" spans="1:6" ht="12.75" customHeight="1" x14ac:dyDescent="0.2">
      <c r="A322" s="63">
        <v>721</v>
      </c>
      <c r="B322" s="64" t="s">
        <v>636</v>
      </c>
      <c r="C322" s="247" t="s">
        <v>637</v>
      </c>
      <c r="D322" s="60">
        <f t="shared" ref="D322:E322" si="77">SUM(D323:D326)</f>
        <v>150.02000000000001</v>
      </c>
      <c r="E322" s="60">
        <f t="shared" si="77"/>
        <v>87.16</v>
      </c>
      <c r="F322" s="45">
        <f t="shared" si="72"/>
        <v>58.098920143980791</v>
      </c>
    </row>
    <row r="323" spans="1:6" ht="12.75" customHeight="1" x14ac:dyDescent="0.2">
      <c r="A323" s="63">
        <v>7211</v>
      </c>
      <c r="B323" s="64" t="s">
        <v>638</v>
      </c>
      <c r="C323" s="247" t="s">
        <v>639</v>
      </c>
      <c r="D323" s="194">
        <v>150.02000000000001</v>
      </c>
      <c r="E323" s="194">
        <v>87.16</v>
      </c>
      <c r="F323" s="45">
        <f t="shared" si="72"/>
        <v>58.098920143980791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189870.46000000002</v>
      </c>
      <c r="E360" s="60">
        <f t="shared" si="86"/>
        <v>95509.79</v>
      </c>
      <c r="F360" s="45">
        <f t="shared" si="72"/>
        <v>50.302606313799416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153640.57</v>
      </c>
      <c r="E373" s="60">
        <f t="shared" si="90"/>
        <v>95509.79</v>
      </c>
      <c r="F373" s="45">
        <f t="shared" si="72"/>
        <v>62.164433521692864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136461.82</v>
      </c>
      <c r="E379" s="60">
        <f t="shared" si="92"/>
        <v>88442.64</v>
      </c>
      <c r="F379" s="45">
        <f t="shared" si="72"/>
        <v>64.811271020714798</v>
      </c>
    </row>
    <row r="380" spans="1:6" ht="12.75" customHeight="1" x14ac:dyDescent="0.2">
      <c r="A380" s="63">
        <v>4221</v>
      </c>
      <c r="B380" s="64" t="s">
        <v>648</v>
      </c>
      <c r="C380" s="247" t="s">
        <v>740</v>
      </c>
      <c r="D380" s="194">
        <v>76072.240000000005</v>
      </c>
      <c r="E380" s="194">
        <v>68595.39</v>
      </c>
      <c r="F380" s="45">
        <f t="shared" si="72"/>
        <v>90.171381833898934</v>
      </c>
    </row>
    <row r="381" spans="1:6" ht="12.75" customHeight="1" x14ac:dyDescent="0.2">
      <c r="A381" s="63">
        <v>4222</v>
      </c>
      <c r="B381" s="64" t="s">
        <v>741</v>
      </c>
      <c r="C381" s="247" t="s">
        <v>742</v>
      </c>
      <c r="D381" s="194">
        <v>4112.5</v>
      </c>
      <c r="E381" s="194">
        <v>3988.08</v>
      </c>
      <c r="F381" s="45">
        <f t="shared" si="72"/>
        <v>96.974589665653497</v>
      </c>
    </row>
    <row r="382" spans="1:6" ht="12.75" customHeight="1" x14ac:dyDescent="0.2">
      <c r="A382" s="63">
        <v>4223</v>
      </c>
      <c r="B382" s="64" t="s">
        <v>652</v>
      </c>
      <c r="C382" s="247" t="s">
        <v>743</v>
      </c>
      <c r="D382" s="194">
        <v>47707.65</v>
      </c>
      <c r="E382" s="194">
        <v>1314</v>
      </c>
      <c r="F382" s="45">
        <f t="shared" si="72"/>
        <v>2.7542752577416829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8569.43</v>
      </c>
      <c r="E386" s="194">
        <v>14545.17</v>
      </c>
      <c r="F386" s="45">
        <f t="shared" si="72"/>
        <v>169.73322613055944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17178.75</v>
      </c>
      <c r="E393" s="60">
        <f t="shared" si="94"/>
        <v>7067.15</v>
      </c>
      <c r="F393" s="45">
        <f t="shared" si="72"/>
        <v>41.138907079967979</v>
      </c>
    </row>
    <row r="394" spans="1:6" ht="12.75" customHeight="1" x14ac:dyDescent="0.2">
      <c r="A394" s="63">
        <v>4241</v>
      </c>
      <c r="B394" s="64" t="s">
        <v>757</v>
      </c>
      <c r="C394" s="247" t="s">
        <v>758</v>
      </c>
      <c r="D394" s="194">
        <v>17178.75</v>
      </c>
      <c r="E394" s="194">
        <v>7067.15</v>
      </c>
      <c r="F394" s="45">
        <f t="shared" si="72"/>
        <v>41.138907079967979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36229.89</v>
      </c>
      <c r="E412" s="60">
        <f t="shared" si="100"/>
        <v>0</v>
      </c>
      <c r="F412" s="45">
        <f t="shared" si="72"/>
        <v>0</v>
      </c>
    </row>
    <row r="413" spans="1:6" ht="12.75" customHeight="1" x14ac:dyDescent="0.2">
      <c r="A413" s="63">
        <v>451</v>
      </c>
      <c r="B413" s="64" t="s">
        <v>785</v>
      </c>
      <c r="C413" s="247" t="s">
        <v>786</v>
      </c>
      <c r="D413" s="194">
        <v>36229.89</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189720.44000000003</v>
      </c>
      <c r="E418" s="60">
        <f t="shared" si="102"/>
        <v>95422.62999999999</v>
      </c>
      <c r="F418" s="45">
        <f t="shared" si="72"/>
        <v>50.296441437728049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776215.43</v>
      </c>
      <c r="E420" s="194">
        <v>0</v>
      </c>
      <c r="F420" s="45">
        <f t="shared" si="72"/>
        <v>0</v>
      </c>
    </row>
    <row r="421" spans="1:6" ht="12.75" customHeight="1" x14ac:dyDescent="0.2">
      <c r="A421" s="63">
        <v>97</v>
      </c>
      <c r="B421" s="220" t="s">
        <v>801</v>
      </c>
      <c r="C421" s="247" t="s">
        <v>802</v>
      </c>
      <c r="D421" s="194">
        <v>13730.19</v>
      </c>
      <c r="E421" s="194">
        <v>13565.65</v>
      </c>
      <c r="F421" s="45">
        <f t="shared" si="72"/>
        <v>98.801618914232066</v>
      </c>
    </row>
    <row r="422" spans="1:6" ht="12.75" customHeight="1" x14ac:dyDescent="0.2">
      <c r="A422" s="63" t="s">
        <v>582</v>
      </c>
      <c r="B422" s="64" t="s">
        <v>803</v>
      </c>
      <c r="C422" s="247" t="s">
        <v>804</v>
      </c>
      <c r="D422" s="60">
        <f>D6+D308</f>
        <v>10861164.080000002</v>
      </c>
      <c r="E422" s="60">
        <f>E6+E308</f>
        <v>11650102.57</v>
      </c>
      <c r="F422" s="45">
        <f t="shared" si="72"/>
        <v>107.2638483701095</v>
      </c>
    </row>
    <row r="423" spans="1:6" ht="12.75" customHeight="1" x14ac:dyDescent="0.2">
      <c r="A423" s="63" t="s">
        <v>582</v>
      </c>
      <c r="B423" s="64" t="s">
        <v>805</v>
      </c>
      <c r="C423" s="247" t="s">
        <v>806</v>
      </c>
      <c r="D423" s="60">
        <f t="shared" ref="D423:E423" si="103">D299+D360</f>
        <v>10457349.030000001</v>
      </c>
      <c r="E423" s="60">
        <f t="shared" si="103"/>
        <v>12266472.85</v>
      </c>
      <c r="F423" s="45">
        <f t="shared" si="72"/>
        <v>117.30002331193108</v>
      </c>
    </row>
    <row r="424" spans="1:6" ht="12.75" customHeight="1" x14ac:dyDescent="0.2">
      <c r="A424" s="63" t="s">
        <v>582</v>
      </c>
      <c r="B424" s="64" t="s">
        <v>807</v>
      </c>
      <c r="C424" s="247" t="s">
        <v>808</v>
      </c>
      <c r="D424" s="60">
        <f t="shared" ref="D424:E424" si="104">IF(D422&gt;=D423,D422-D423,0)</f>
        <v>403815.05000000075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616370.27999999933</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354453.17</v>
      </c>
      <c r="F426" s="45" t="str">
        <f t="shared" si="72"/>
        <v>-</v>
      </c>
    </row>
    <row r="427" spans="1:6" ht="12.75" customHeight="1" x14ac:dyDescent="0.2">
      <c r="A427" s="251" t="s">
        <v>811</v>
      </c>
      <c r="B427" s="64" t="s">
        <v>814</v>
      </c>
      <c r="C427" s="252" t="s">
        <v>815</v>
      </c>
      <c r="D427" s="60">
        <f t="shared" ref="D427:E427" si="107">IF(D303-D302+D420-D419&gt;=0,D303-D302+D420-D419,0)</f>
        <v>81221.100000000093</v>
      </c>
      <c r="E427" s="60">
        <f t="shared" si="107"/>
        <v>0</v>
      </c>
      <c r="F427" s="45">
        <f t="shared" si="72"/>
        <v>0</v>
      </c>
    </row>
    <row r="428" spans="1:6" ht="24" x14ac:dyDescent="0.2">
      <c r="A428" s="249" t="s">
        <v>816</v>
      </c>
      <c r="B428" s="243" t="s">
        <v>817</v>
      </c>
      <c r="C428" s="250" t="s">
        <v>818</v>
      </c>
      <c r="D428" s="81">
        <f t="shared" ref="D428:E428" si="108">D304+D421</f>
        <v>96627.83</v>
      </c>
      <c r="E428" s="81">
        <f t="shared" si="108"/>
        <v>116147.62</v>
      </c>
      <c r="F428" s="61">
        <f t="shared" si="72"/>
        <v>120.20100213365031</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150000</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150000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150000</v>
      </c>
      <c r="E621" s="60">
        <f t="shared" si="158"/>
        <v>0</v>
      </c>
      <c r="F621" s="45">
        <f t="shared" si="109"/>
        <v>0</v>
      </c>
    </row>
    <row r="622" spans="1:6" ht="12.75" customHeight="1" x14ac:dyDescent="0.2">
      <c r="A622" s="63">
        <v>5471</v>
      </c>
      <c r="B622" s="64" t="s">
        <v>1194</v>
      </c>
      <c r="C622" s="247" t="s">
        <v>1195</v>
      </c>
      <c r="D622" s="194">
        <v>150000</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150000</v>
      </c>
      <c r="E640" s="60">
        <f>IF(E535-E430&gt;=0,E535-E430,0)</f>
        <v>0</v>
      </c>
      <c r="F640" s="45">
        <f t="shared" si="109"/>
        <v>0</v>
      </c>
    </row>
    <row r="641" spans="1:6" ht="12.75" customHeight="1" x14ac:dyDescent="0.2">
      <c r="A641" s="63">
        <v>92213</v>
      </c>
      <c r="B641" s="64" t="s">
        <v>1232</v>
      </c>
      <c r="C641" s="247" t="s">
        <v>1233</v>
      </c>
      <c r="D641" s="194">
        <v>150000</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10861164.080000002</v>
      </c>
      <c r="E643" s="60">
        <f>E422+E430</f>
        <v>11650102.57</v>
      </c>
      <c r="F643" s="45">
        <f t="shared" si="109"/>
        <v>107.2638483701095</v>
      </c>
    </row>
    <row r="644" spans="1:6" ht="12.75" customHeight="1" x14ac:dyDescent="0.2">
      <c r="A644" s="63" t="s">
        <v>582</v>
      </c>
      <c r="B644" s="64" t="s">
        <v>1238</v>
      </c>
      <c r="C644" s="247" t="s">
        <v>1239</v>
      </c>
      <c r="D644" s="60">
        <f>D423+D535</f>
        <v>10607349.030000001</v>
      </c>
      <c r="E644" s="60">
        <f>E423+E535</f>
        <v>12266472.85</v>
      </c>
      <c r="F644" s="45">
        <f t="shared" si="109"/>
        <v>115.64126734500408</v>
      </c>
    </row>
    <row r="645" spans="1:6" ht="12.75" customHeight="1" x14ac:dyDescent="0.2">
      <c r="A645" s="63" t="s">
        <v>582</v>
      </c>
      <c r="B645" s="64" t="s">
        <v>1240</v>
      </c>
      <c r="C645" s="247" t="s">
        <v>1241</v>
      </c>
      <c r="D645" s="60">
        <f t="shared" ref="D645:E645" si="163">IF(D643&gt;=D644,D643-D644,0)</f>
        <v>253815.05000000075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616370.27999999933</v>
      </c>
      <c r="F646" s="45" t="str">
        <f t="shared" si="109"/>
        <v>-</v>
      </c>
    </row>
    <row r="647" spans="1:6" ht="24" x14ac:dyDescent="0.2">
      <c r="A647" s="251" t="s">
        <v>1244</v>
      </c>
      <c r="B647" s="64" t="s">
        <v>1245</v>
      </c>
      <c r="C647" s="252" t="s">
        <v>1244</v>
      </c>
      <c r="D647" s="60">
        <f>IF(D426-D427+D641-D642&gt;=0,D426-D427+D641-D642,0)</f>
        <v>68778.899999999907</v>
      </c>
      <c r="E647" s="60">
        <f>IF(E426-E427+E641-E642&gt;=0,E426-E427+E641-E642,0)</f>
        <v>354453.17</v>
      </c>
      <c r="F647" s="45">
        <f t="shared" si="109"/>
        <v>515.35161219501981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322593.95000000065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261917.10999999935</v>
      </c>
      <c r="F650" s="45" t="str">
        <f t="shared" si="109"/>
        <v>-</v>
      </c>
    </row>
    <row r="651" spans="1:6" ht="24" x14ac:dyDescent="0.2">
      <c r="A651" s="249" t="s">
        <v>1252</v>
      </c>
      <c r="B651" s="184" t="s">
        <v>1253</v>
      </c>
      <c r="C651" s="250" t="s">
        <v>1252</v>
      </c>
      <c r="D651" s="196">
        <v>709624.77</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98575.84</v>
      </c>
      <c r="E653" s="194">
        <v>355057.54</v>
      </c>
      <c r="F653" s="45">
        <f t="shared" ref="F653:F740" si="167">IF(D653&lt;&gt;0,IF(E653/D653&gt;=100,"&gt;&gt;100",E653/D653*100),"-")</f>
        <v>360.18718176786524</v>
      </c>
    </row>
    <row r="654" spans="1:6" ht="12.75" customHeight="1" x14ac:dyDescent="0.2">
      <c r="A654" s="63" t="s">
        <v>1257</v>
      </c>
      <c r="B654" s="64" t="s">
        <v>1258</v>
      </c>
      <c r="C654" s="247" t="s">
        <v>1257</v>
      </c>
      <c r="D654" s="194">
        <v>2646548.5</v>
      </c>
      <c r="E654" s="194">
        <v>2578090.42</v>
      </c>
      <c r="F654" s="45">
        <f t="shared" si="167"/>
        <v>97.413307181032195</v>
      </c>
    </row>
    <row r="655" spans="1:6" ht="12.75" customHeight="1" x14ac:dyDescent="0.2">
      <c r="A655" s="63" t="s">
        <v>1259</v>
      </c>
      <c r="B655" s="64" t="s">
        <v>1260</v>
      </c>
      <c r="C655" s="247" t="s">
        <v>1259</v>
      </c>
      <c r="D655" s="194">
        <v>2390066.7999999998</v>
      </c>
      <c r="E655" s="194">
        <v>2392067.38</v>
      </c>
      <c r="F655" s="45">
        <f t="shared" si="167"/>
        <v>100.08370393664312</v>
      </c>
    </row>
    <row r="656" spans="1:6" ht="24" x14ac:dyDescent="0.2">
      <c r="A656" s="63">
        <v>11</v>
      </c>
      <c r="B656" s="64" t="s">
        <v>1261</v>
      </c>
      <c r="C656" s="247" t="s">
        <v>1262</v>
      </c>
      <c r="D656" s="60">
        <f t="shared" ref="D656:E656" si="168">+D653+D654-D655</f>
        <v>355057.54000000004</v>
      </c>
      <c r="E656" s="60">
        <f t="shared" si="168"/>
        <v>541080.58000000007</v>
      </c>
      <c r="F656" s="45">
        <f t="shared" si="167"/>
        <v>152.39236434748014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202</v>
      </c>
      <c r="E658" s="253">
        <v>201</v>
      </c>
      <c r="F658" s="45">
        <f t="shared" si="167"/>
        <v>99.504950495049499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202</v>
      </c>
      <c r="E660" s="253">
        <v>201</v>
      </c>
      <c r="F660" s="45">
        <f t="shared" si="167"/>
        <v>99.504950495049499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15195.71</v>
      </c>
      <c r="E684" s="192">
        <v>900</v>
      </c>
      <c r="F684" s="71">
        <f t="shared" si="167"/>
        <v>5.9227242425658302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272405.2</v>
      </c>
      <c r="E724" s="192">
        <v>284169.48</v>
      </c>
      <c r="F724" s="71">
        <f t="shared" si="167"/>
        <v>104.31866939397632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9319.75</v>
      </c>
      <c r="E732" s="192">
        <v>9627.84</v>
      </c>
      <c r="F732" s="71">
        <f t="shared" si="167"/>
        <v>103.30577536951098</v>
      </c>
    </row>
    <row r="733" spans="1:6" ht="12.75" customHeight="1" x14ac:dyDescent="0.2">
      <c r="A733" s="70">
        <v>31215</v>
      </c>
      <c r="B733" s="65" t="s">
        <v>1396</v>
      </c>
      <c r="C733" s="278" t="s">
        <v>1397</v>
      </c>
      <c r="D733" s="192">
        <v>4646.7</v>
      </c>
      <c r="E733" s="192">
        <v>3972.96</v>
      </c>
      <c r="F733" s="71">
        <f t="shared" si="167"/>
        <v>85.500677900445481</v>
      </c>
    </row>
    <row r="734" spans="1:6" ht="12.75" customHeight="1" x14ac:dyDescent="0.2">
      <c r="A734" s="70">
        <v>32121</v>
      </c>
      <c r="B734" s="65" t="s">
        <v>1398</v>
      </c>
      <c r="C734" s="278" t="s">
        <v>1399</v>
      </c>
      <c r="D734" s="192">
        <v>72620.710000000006</v>
      </c>
      <c r="E734" s="192">
        <v>84032.49</v>
      </c>
      <c r="F734" s="71">
        <f t="shared" si="167"/>
        <v>115.71422256819027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14998.62</v>
      </c>
      <c r="E736" s="194">
        <v>17070.18</v>
      </c>
      <c r="F736" s="45">
        <f t="shared" si="167"/>
        <v>113.81167067370197</v>
      </c>
    </row>
    <row r="737" spans="1:6" ht="12.75" customHeight="1" x14ac:dyDescent="0.2">
      <c r="A737" s="63" t="s">
        <v>1404</v>
      </c>
      <c r="B737" s="64" t="s">
        <v>1405</v>
      </c>
      <c r="C737" s="247" t="s">
        <v>1404</v>
      </c>
      <c r="D737" s="194">
        <v>11876.75</v>
      </c>
      <c r="E737" s="194">
        <v>2419.89</v>
      </c>
      <c r="F737" s="45">
        <f t="shared" si="167"/>
        <v>20.37501841833835</v>
      </c>
    </row>
    <row r="738" spans="1:6" ht="12.75" customHeight="1" x14ac:dyDescent="0.2">
      <c r="A738" s="63" t="s">
        <v>1406</v>
      </c>
      <c r="B738" s="64" t="s">
        <v>1407</v>
      </c>
      <c r="C738" s="247" t="s">
        <v>1406</v>
      </c>
      <c r="D738" s="194">
        <v>185301.66</v>
      </c>
      <c r="E738" s="194">
        <v>210134.92</v>
      </c>
      <c r="F738" s="45">
        <f t="shared" si="167"/>
        <v>113.40153131925533</v>
      </c>
    </row>
    <row r="739" spans="1:6" ht="12.75" customHeight="1" x14ac:dyDescent="0.2">
      <c r="A739" s="70" t="s">
        <v>1408</v>
      </c>
      <c r="B739" s="65" t="s">
        <v>1409</v>
      </c>
      <c r="C739" s="278" t="s">
        <v>1408</v>
      </c>
      <c r="D739" s="192">
        <v>72506.89</v>
      </c>
      <c r="E739" s="192">
        <v>63348.73</v>
      </c>
      <c r="F739" s="71">
        <f t="shared" si="167"/>
        <v>87.369255528681492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8.01</v>
      </c>
      <c r="E742" s="192"/>
      <c r="F742" s="71">
        <f t="shared" si="169"/>
        <v>0</v>
      </c>
    </row>
    <row r="743" spans="1:6" ht="12.75" customHeight="1" x14ac:dyDescent="0.2">
      <c r="A743" s="70" t="s">
        <v>1416</v>
      </c>
      <c r="B743" s="65" t="s">
        <v>1417</v>
      </c>
      <c r="C743" s="277" t="s">
        <v>1416</v>
      </c>
      <c r="D743" s="192">
        <v>2412.4499999999998</v>
      </c>
      <c r="E743" s="192">
        <v>2404.1999999999998</v>
      </c>
      <c r="F743" s="71">
        <f t="shared" ref="F743:F744" si="170">IF(D743&lt;&gt;0,IF(E743/D743&gt;=100,"&gt;&gt;100",E743/D743*100),"-")</f>
        <v>99.65802400049742</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11546.9</v>
      </c>
      <c r="E846" s="194">
        <v>10750.57</v>
      </c>
      <c r="F846" s="45">
        <f t="shared" si="169"/>
        <v>93.103516961262329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1579.57</v>
      </c>
      <c r="E850" s="194">
        <v>1512.08</v>
      </c>
      <c r="F850" s="45">
        <f t="shared" si="169"/>
        <v>95.727318194192094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150000</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3" operator="lessThan">
      <formula>-0.001</formula>
    </cfRule>
  </conditionalFormatting>
  <conditionalFormatting sqref="D9:E16">
    <cfRule type="cellIs" dxfId="29" priority="1" operator="lessThan">
      <formula>-0.001</formula>
    </cfRule>
  </conditionalFormatting>
  <conditionalFormatting sqref="D18:E1009">
    <cfRule type="cellIs" dxfId="28"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4"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4322852.4399999995</v>
      </c>
      <c r="E6" s="180">
        <f t="shared" si="0"/>
        <v>3765422.29</v>
      </c>
      <c r="F6" s="181">
        <f t="shared" ref="F6:F298" si="1">IF(D6&gt;0,IF(E6/D6&gt;=100,"&gt;&gt;100",E6/D6*100),"-")</f>
        <v>87.105038681357357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3156690.83</v>
      </c>
      <c r="E7" s="79">
        <f t="shared" si="2"/>
        <v>3062300.83</v>
      </c>
      <c r="F7" s="71">
        <f t="shared" si="1"/>
        <v>97.009843374493528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87617.42</v>
      </c>
      <c r="E8" s="79">
        <f>E9+E10-E11</f>
        <v>87617.42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87617.42</v>
      </c>
      <c r="E9" s="192">
        <v>87617.42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3003738.27</v>
      </c>
      <c r="E12" s="79">
        <f t="shared" si="3"/>
        <v>2913938.99</v>
      </c>
      <c r="F12" s="71">
        <f t="shared" si="1"/>
        <v>97.010415957446256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2678284</v>
      </c>
      <c r="E13" s="79">
        <f t="shared" si="4"/>
        <v>2616677.36</v>
      </c>
      <c r="F13" s="71">
        <f t="shared" si="1"/>
        <v>97.69977194352802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4946491.38</v>
      </c>
      <c r="E15" s="192">
        <v>4946491.38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2268207.38</v>
      </c>
      <c r="E18" s="192">
        <v>2329814.02</v>
      </c>
      <c r="F18" s="71">
        <f t="shared" si="1"/>
        <v>102.71609379914813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282542.59000000008</v>
      </c>
      <c r="E19" s="79">
        <f t="shared" si="5"/>
        <v>259364.43000000017</v>
      </c>
      <c r="F19" s="71">
        <f t="shared" si="1"/>
        <v>91.796578349480015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1044619.13</v>
      </c>
      <c r="E20" s="192">
        <v>1104003.3600000001</v>
      </c>
      <c r="F20" s="71">
        <f t="shared" si="1"/>
        <v>105.68477335849671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103976.11</v>
      </c>
      <c r="E21" s="192">
        <v>100762.63</v>
      </c>
      <c r="F21" s="71">
        <f t="shared" si="1"/>
        <v>96.909405439384116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221570.34</v>
      </c>
      <c r="E22" s="192">
        <v>221623.47</v>
      </c>
      <c r="F22" s="71">
        <f t="shared" si="1"/>
        <v>100.02397884121133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556</v>
      </c>
      <c r="E23" s="192">
        <v>556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19258.25</v>
      </c>
      <c r="E25" s="192">
        <v>19258.25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106715.45</v>
      </c>
      <c r="E26" s="192">
        <v>118188.04</v>
      </c>
      <c r="F26" s="71">
        <f t="shared" si="1"/>
        <v>110.75063638863914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1214152.69</v>
      </c>
      <c r="E28" s="192">
        <v>1305027.32</v>
      </c>
      <c r="F28" s="71">
        <f t="shared" si="1"/>
        <v>107.48461299377429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9860.3799999999992</v>
      </c>
      <c r="E30" s="192">
        <v>9860.3799999999992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9860.3799999999992</v>
      </c>
      <c r="E34" s="192">
        <v>9860.3799999999992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42911.679999999993</v>
      </c>
      <c r="E35" s="79">
        <f t="shared" si="7"/>
        <v>37897.199999999953</v>
      </c>
      <c r="F35" s="71">
        <f t="shared" si="1"/>
        <v>88.314416960603637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324889.83</v>
      </c>
      <c r="E36" s="192">
        <v>331956.98</v>
      </c>
      <c r="F36" s="71">
        <f t="shared" si="1"/>
        <v>102.17524506692006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7667.5</v>
      </c>
      <c r="E37" s="192">
        <v>7667.5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289645.65000000002</v>
      </c>
      <c r="E40" s="192">
        <v>301727.28000000003</v>
      </c>
      <c r="F40" s="71">
        <f t="shared" si="1"/>
        <v>104.17117605598428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31395.52</v>
      </c>
      <c r="E54" s="192">
        <v>19898.439999999999</v>
      </c>
      <c r="F54" s="71">
        <f t="shared" si="1"/>
        <v>63.379870758630531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31395.52</v>
      </c>
      <c r="E55" s="192">
        <v>19898.439999999999</v>
      </c>
      <c r="F55" s="71">
        <f t="shared" si="1"/>
        <v>63.379870758630531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65335.14</v>
      </c>
      <c r="E63" s="79">
        <f>SUM(E64:E68)</f>
        <v>60744.42</v>
      </c>
      <c r="F63" s="71">
        <f>IF(D63&gt;0,IF(E63/D63&gt;=100,"&gt;&gt;100",E63/D63*100),"-")</f>
        <v>92.973582057067603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65335.14</v>
      </c>
      <c r="E65" s="192">
        <v>60744.42</v>
      </c>
      <c r="F65" s="71">
        <f t="shared" si="1"/>
        <v>92.973582057067603</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1166161.6099999999</v>
      </c>
      <c r="E69" s="79">
        <f>E70+E82+E88+E119+E135+E147+E165+E171</f>
        <v>703121.46</v>
      </c>
      <c r="F69" s="71">
        <f t="shared" si="1"/>
        <v>60.293655182149244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355057.54</v>
      </c>
      <c r="E70" s="79">
        <f t="shared" si="12"/>
        <v>541080.57999999996</v>
      </c>
      <c r="F70" s="71">
        <f t="shared" si="1"/>
        <v>152.39236434748014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355057.54</v>
      </c>
      <c r="E71" s="79">
        <f t="shared" si="13"/>
        <v>541080.57999999996</v>
      </c>
      <c r="F71" s="71">
        <f t="shared" si="1"/>
        <v>152.39236434748014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355057.54</v>
      </c>
      <c r="E73" s="192">
        <v>541080.57999999996</v>
      </c>
      <c r="F73" s="71">
        <f t="shared" si="1"/>
        <v>152.39236434748014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4134.75</v>
      </c>
      <c r="E82" s="79">
        <f>SUM(E83:E85)-E86+E87</f>
        <v>45893.26</v>
      </c>
      <c r="F82" s="71">
        <f t="shared" si="1"/>
        <v>1109.9403833363565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2072.84</v>
      </c>
      <c r="E85" s="192">
        <v>1268.6199999999999</v>
      </c>
      <c r="F85" s="71">
        <f t="shared" si="1"/>
        <v>61.202022346153093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2061.91</v>
      </c>
      <c r="E87" s="192">
        <v>44624.639999999999</v>
      </c>
      <c r="F87" s="71">
        <f t="shared" si="1"/>
        <v>2164.2380123283756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83614.359999999986</v>
      </c>
      <c r="E147" s="79">
        <f t="shared" si="24"/>
        <v>102581.97</v>
      </c>
      <c r="F147" s="71">
        <f t="shared" si="1"/>
        <v>122.68463216126992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12671.06</v>
      </c>
      <c r="E160" s="192">
        <v>7380.84</v>
      </c>
      <c r="F160" s="71">
        <f t="shared" si="1"/>
        <v>58.249586064622846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86315.26</v>
      </c>
      <c r="E161" s="192">
        <v>115942.03</v>
      </c>
      <c r="F161" s="71">
        <f t="shared" si="1"/>
        <v>134.32390749909112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15371.96</v>
      </c>
      <c r="E164" s="192">
        <v>20740.900000000001</v>
      </c>
      <c r="F164" s="71">
        <f t="shared" si="1"/>
        <v>134.92684081925793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13730.19</v>
      </c>
      <c r="E165" s="79">
        <f t="shared" si="26"/>
        <v>13565.65</v>
      </c>
      <c r="F165" s="71">
        <f t="shared" si="1"/>
        <v>98.801618914232066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13730.19</v>
      </c>
      <c r="E167" s="192">
        <v>13565.65</v>
      </c>
      <c r="F167" s="71">
        <f t="shared" si="1"/>
        <v>98.801618914232066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709624.77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709624.77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4322852.4400000004</v>
      </c>
      <c r="E176" s="79">
        <f>E177+E251</f>
        <v>3765422.29</v>
      </c>
      <c r="F176" s="71">
        <f t="shared" si="1"/>
        <v>87.105038681357343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746939.83</v>
      </c>
      <c r="E177" s="79">
        <f>E178+E197+E203+E219+E247+E248</f>
        <v>848890.95</v>
      </c>
      <c r="F177" s="71">
        <f t="shared" si="1"/>
        <v>113.64917439199888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736464.65999999992</v>
      </c>
      <c r="E178" s="79">
        <f>SUM(E179:E181)+E185+E186+SUM(E194:E196)</f>
        <v>837934.79999999993</v>
      </c>
      <c r="F178" s="71">
        <f t="shared" si="1"/>
        <v>113.7780053152856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704180.34</v>
      </c>
      <c r="E179" s="192">
        <v>765919.83</v>
      </c>
      <c r="F179" s="71">
        <f t="shared" si="1"/>
        <v>108.767567978396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28723.18</v>
      </c>
      <c r="E180" s="192">
        <v>66271.98</v>
      </c>
      <c r="F180" s="71">
        <f t="shared" si="1"/>
        <v>230.72647248668144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227.57</v>
      </c>
      <c r="E181" s="79">
        <f t="shared" si="28"/>
        <v>368.15</v>
      </c>
      <c r="F181" s="71">
        <f t="shared" si="1"/>
        <v>161.77439908599553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227.57</v>
      </c>
      <c r="E184" s="192">
        <v>368.15</v>
      </c>
      <c r="F184" s="71">
        <f t="shared" si="1"/>
        <v>161.77439908599553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3333.57</v>
      </c>
      <c r="E196" s="192">
        <v>5374.84</v>
      </c>
      <c r="F196" s="71">
        <f t="shared" si="1"/>
        <v>161.23375240357933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2882.89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2882.89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10475.17</v>
      </c>
      <c r="E247" s="192">
        <v>7027.35</v>
      </c>
      <c r="F247" s="71">
        <f>IF(D247&gt;0,IF(E247/D247&gt;=100,"&gt;&gt;100",E247/D247*100),"-")</f>
        <v>67.085784765306911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1045.9100000000001</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1045.9100000000001</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3575912.6100000003</v>
      </c>
      <c r="E251" s="79">
        <f>+E252+E255-E264+E274+E291</f>
        <v>2916531.3400000003</v>
      </c>
      <c r="F251" s="71">
        <f t="shared" si="1"/>
        <v>81.560475830532113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3156690.83</v>
      </c>
      <c r="E252" s="79">
        <f>E253-E254</f>
        <v>3062300.83</v>
      </c>
      <c r="F252" s="71">
        <f t="shared" si="1"/>
        <v>97.009843374493528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3156690.83</v>
      </c>
      <c r="E253" s="192">
        <v>3062300.83</v>
      </c>
      <c r="F253" s="71">
        <f t="shared" si="1"/>
        <v>97.009843374493528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322593.94999999995</v>
      </c>
      <c r="E255" s="79">
        <f>E256-E260</f>
        <v>-261917.11000000002</v>
      </c>
      <c r="F255" s="71">
        <f t="shared" si="1"/>
        <v>-81.190955379045405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493532.62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493532.62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170938.67</v>
      </c>
      <c r="E260" s="79">
        <f>SUM(E261:E263)</f>
        <v>261917.11000000002</v>
      </c>
      <c r="F260" s="71">
        <f t="shared" si="1"/>
        <v>153.2228547232759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166494.48000000001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170938.67</v>
      </c>
      <c r="E262" s="192">
        <v>95422.63</v>
      </c>
      <c r="F262" s="71">
        <f t="shared" si="1"/>
        <v>55.822728701469359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82897.64</v>
      </c>
      <c r="E274" s="79">
        <f>SUM(E275:E277)+SUM(E286:E290)</f>
        <v>102581.97</v>
      </c>
      <c r="F274" s="71">
        <f t="shared" si="1"/>
        <v>123.7453442582925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12671.06</v>
      </c>
      <c r="E287" s="192">
        <v>7380.84</v>
      </c>
      <c r="F287" s="71">
        <f t="shared" si="39"/>
        <v>58.249586064622846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70226.58</v>
      </c>
      <c r="E288" s="192">
        <v>95201.13</v>
      </c>
      <c r="F288" s="71">
        <f t="shared" si="39"/>
        <v>135.56281681380469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13730.19</v>
      </c>
      <c r="E291" s="79">
        <f>SUM(E292:E295)</f>
        <v>13565.65</v>
      </c>
      <c r="F291" s="71">
        <f t="shared" si="1"/>
        <v>98.801618914232066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13730.19</v>
      </c>
      <c r="E293" s="192">
        <v>13565.65</v>
      </c>
      <c r="F293" s="71">
        <f t="shared" ref="F293:F295" si="40">IF(D293&gt;0,IF(E293/D293&gt;=100,"&gt;&gt;100",E293/D293*100),"-")</f>
        <v>98.801618914232066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29583.91</v>
      </c>
      <c r="E297" s="79">
        <f t="shared" si="42"/>
        <v>14936</v>
      </c>
      <c r="F297" s="71">
        <f t="shared" si="1"/>
        <v>50.486903184873135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29583.91</v>
      </c>
      <c r="E298" s="193">
        <v>14936</v>
      </c>
      <c r="F298" s="75">
        <f t="shared" si="1"/>
        <v>50.486903184873135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82109.45</v>
      </c>
      <c r="E302" s="192">
        <v>107665</v>
      </c>
      <c r="F302" s="71">
        <f t="shared" si="43"/>
        <v>131.12376224661108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16876.87</v>
      </c>
      <c r="E303" s="192">
        <v>15657.87</v>
      </c>
      <c r="F303" s="71">
        <f t="shared" si="43"/>
        <v>92.777096700987812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13565.65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13730.19</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496.91</v>
      </c>
      <c r="E308" s="192">
        <v>3583.18</v>
      </c>
      <c r="F308" s="71">
        <f t="shared" si="43"/>
        <v>721.09235072749584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1565</v>
      </c>
      <c r="E309" s="192">
        <v>320</v>
      </c>
      <c r="F309" s="71">
        <f t="shared" si="43"/>
        <v>20.447284345047922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40721.46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7">
        <v>10558.26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736464.65999999992</v>
      </c>
      <c r="E337" s="327">
        <v>827376.54</v>
      </c>
      <c r="F337" s="71">
        <f t="shared" si="43"/>
        <v>112.3443642224462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1255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1627.89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939.56</v>
      </c>
      <c r="E344" s="192">
        <v>4196.3100000000004</v>
      </c>
      <c r="F344" s="71">
        <f t="shared" si="43"/>
        <v>446.62501596491984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1797.5</v>
      </c>
      <c r="E365" s="192">
        <v>4330</v>
      </c>
      <c r="F365" s="71">
        <f t="shared" si="43"/>
        <v>240.89012517385257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7238</v>
      </c>
      <c r="E368" s="192"/>
      <c r="F368" s="71">
        <f t="shared" si="44"/>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282.73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1439.67</v>
      </c>
      <c r="E380" s="192">
        <v>2414.62</v>
      </c>
      <c r="F380" s="71">
        <f t="shared" si="44"/>
        <v>167.72038036494473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14936</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29583.91</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14" operator="lessThan">
      <formula>0</formula>
    </cfRule>
  </conditionalFormatting>
  <conditionalFormatting sqref="D176:E250">
    <cfRule type="cellIs" dxfId="26" priority="10" operator="lessThan">
      <formula>0</formula>
    </cfRule>
  </conditionalFormatting>
  <conditionalFormatting sqref="D254:E254">
    <cfRule type="cellIs" dxfId="25" priority="15" operator="lessThan">
      <formula>0</formula>
    </cfRule>
  </conditionalFormatting>
  <conditionalFormatting sqref="D256:E298">
    <cfRule type="cellIs" dxfId="24" priority="7" operator="lessThan">
      <formula>0</formula>
    </cfRule>
  </conditionalFormatting>
  <conditionalFormatting sqref="D300:E335 D338:E338 D340:E391 D339 D336:D337 D393:E396 E392">
    <cfRule type="cellIs" dxfId="23" priority="5" operator="lessThan">
      <formula>0</formula>
    </cfRule>
  </conditionalFormatting>
  <conditionalFormatting sqref="D397:E397">
    <cfRule type="cellIs" dxfId="22" priority="6" operator="lessThan">
      <formula>-0.001</formula>
    </cfRule>
  </conditionalFormatting>
  <conditionalFormatting sqref="E337">
    <cfRule type="cellIs" dxfId="21" priority="4" operator="lessThan">
      <formula>-0.001</formula>
    </cfRule>
  </conditionalFormatting>
  <conditionalFormatting sqref="E339">
    <cfRule type="cellIs" dxfId="20" priority="3" operator="lessThan">
      <formula>-0.001</formula>
    </cfRule>
  </conditionalFormatting>
  <conditionalFormatting sqref="E336">
    <cfRule type="cellIs" dxfId="19" priority="2" operator="lessThan">
      <formula>-0.001</formula>
    </cfRule>
  </conditionalFormatting>
  <conditionalFormatting sqref="D392">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10457349.029999999</v>
      </c>
      <c r="E114" s="60">
        <f t="shared" si="22"/>
        <v>12266472.85</v>
      </c>
      <c r="F114" s="45">
        <f t="shared" si="1"/>
        <v>117.3000233119311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10457349.029999999</v>
      </c>
      <c r="E122" s="60">
        <f t="shared" si="25"/>
        <v>12266472.85</v>
      </c>
      <c r="F122" s="45">
        <f t="shared" si="1"/>
        <v>117.3000233119311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10457349.029999999</v>
      </c>
      <c r="E124" s="194">
        <v>12266472.85</v>
      </c>
      <c r="F124" s="45">
        <f t="shared" si="1"/>
        <v>117.3000233119311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10457349.029999999</v>
      </c>
      <c r="E141" s="81">
        <f t="shared" si="28"/>
        <v>12266472.85</v>
      </c>
      <c r="F141" s="61">
        <f t="shared" si="1"/>
        <v>117.3000233119311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188554.21000000002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188554.21000000002</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185309.07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185309.07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3245.14</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3245.14</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746939.83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11707602.899999999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63040.03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11502534.630000001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10160824.68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1255340.56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7824.25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1512.08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1318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75715.06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95509.79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46518.45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11606697.690000001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60625.41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11401064.49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10099085.189999999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1217801.05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7674.38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1512.08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1318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73673.789999999994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92626.9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52380.89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847845.03999999724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11813.26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10558.26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10558.26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10558.26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1255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1255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836031.78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827376.54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1627.89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7027.35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2321</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2026-01-28T19:41:09Z</dcterms:modified>
</cp:coreProperties>
</file>